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\Documents\Osmaston &amp; Yeldersley Parish Council\Finance\Income &amp; Expenditure &amp; Cash Flow\"/>
    </mc:Choice>
  </mc:AlternateContent>
  <bookViews>
    <workbookView xWindow="0" yWindow="0" windowWidth="28800" windowHeight="12432"/>
  </bookViews>
  <sheets>
    <sheet name="Apr 20 - Mar 21" sheetId="1" r:id="rId1"/>
    <sheet name="Budgets for Precep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D62" i="1"/>
  <c r="E62" i="1"/>
  <c r="M28" i="1"/>
  <c r="M21" i="1"/>
  <c r="B26" i="2" l="1"/>
  <c r="B6" i="2"/>
  <c r="B28" i="2" s="1"/>
  <c r="H34" i="2"/>
  <c r="H26" i="2"/>
  <c r="E26" i="2"/>
  <c r="H6" i="2"/>
  <c r="H28" i="2" s="1"/>
  <c r="E6" i="2"/>
  <c r="E28" i="2" l="1"/>
  <c r="F18" i="1" l="1"/>
  <c r="F62" i="1" s="1"/>
  <c r="F14" i="1"/>
  <c r="F13" i="1"/>
  <c r="F12" i="1"/>
  <c r="F11" i="1"/>
  <c r="F10" i="1"/>
  <c r="F9" i="1"/>
  <c r="F8" i="1"/>
  <c r="F7" i="1"/>
  <c r="F6" i="1"/>
  <c r="F5" i="1"/>
  <c r="F4" i="1"/>
  <c r="E15" i="1" l="1"/>
  <c r="D15" i="1"/>
  <c r="F15" i="1"/>
</calcChain>
</file>

<file path=xl/comments1.xml><?xml version="1.0" encoding="utf-8"?>
<comments xmlns="http://schemas.openxmlformats.org/spreadsheetml/2006/main">
  <authors>
    <author>Fi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>Fi:</t>
        </r>
        <r>
          <rPr>
            <sz val="9"/>
            <color indexed="81"/>
            <rFont val="Tahoma"/>
            <family val="2"/>
          </rPr>
          <t xml:space="preserve">
chq: 000127</t>
        </r>
      </text>
    </comment>
  </commentList>
</comments>
</file>

<file path=xl/sharedStrings.xml><?xml version="1.0" encoding="utf-8"?>
<sst xmlns="http://schemas.openxmlformats.org/spreadsheetml/2006/main" count="397" uniqueCount="157">
  <si>
    <t>INCOME AND EXPENDITURE SCHEDULE FOR YEAR ENDED 2020 - 2021</t>
  </si>
  <si>
    <t>Payer</t>
  </si>
  <si>
    <t>Category per Annual Return</t>
  </si>
  <si>
    <t>Description</t>
  </si>
  <si>
    <t>Net</t>
  </si>
  <si>
    <t>VAT</t>
  </si>
  <si>
    <t>Gross</t>
  </si>
  <si>
    <t>Receipt No</t>
  </si>
  <si>
    <t>Date Approved</t>
  </si>
  <si>
    <t>Rec</t>
  </si>
  <si>
    <t xml:space="preserve">Current Account Reconcillation </t>
  </si>
  <si>
    <t>DDDC</t>
  </si>
  <si>
    <t>Precept</t>
  </si>
  <si>
    <t>Payment</t>
  </si>
  <si>
    <t>Bal fwd</t>
  </si>
  <si>
    <t>per bank statement</t>
  </si>
  <si>
    <t xml:space="preserve">Less:  Chq ******** Prior Yr </t>
  </si>
  <si>
    <t xml:space="preserve">Opening balance </t>
  </si>
  <si>
    <t>per Annual Return</t>
  </si>
  <si>
    <t xml:space="preserve"> </t>
  </si>
  <si>
    <t>Income</t>
  </si>
  <si>
    <t>Expenditure</t>
  </si>
  <si>
    <t xml:space="preserve">Less:  </t>
  </si>
  <si>
    <t>Chq **** not yet cashed</t>
  </si>
  <si>
    <t>Balance Per bank statement</t>
  </si>
  <si>
    <t>Payee</t>
  </si>
  <si>
    <t>Chq No</t>
  </si>
  <si>
    <t>Paid</t>
  </si>
  <si>
    <t>S137 exp</t>
  </si>
  <si>
    <t>Reserve Account Reconciliation</t>
  </si>
  <si>
    <t>Fiona Raistrick</t>
  </si>
  <si>
    <t>Maintenance</t>
  </si>
  <si>
    <t>Signs (Dog)</t>
  </si>
  <si>
    <t>BP</t>
  </si>
  <si>
    <t>April</t>
  </si>
  <si>
    <t>Y</t>
  </si>
  <si>
    <t>at 31/03/2020</t>
  </si>
  <si>
    <t>Russ Hinton</t>
  </si>
  <si>
    <t>Signs (CCTV)</t>
  </si>
  <si>
    <t>DALC</t>
  </si>
  <si>
    <t xml:space="preserve">Training </t>
  </si>
  <si>
    <t>John Hall</t>
  </si>
  <si>
    <t>Staff</t>
  </si>
  <si>
    <t>May</t>
  </si>
  <si>
    <t>Balance</t>
  </si>
  <si>
    <t>Office</t>
  </si>
  <si>
    <t>Annual subscription</t>
  </si>
  <si>
    <t>BHIB Ltd</t>
  </si>
  <si>
    <t>Insurance</t>
  </si>
  <si>
    <t>Annual</t>
  </si>
  <si>
    <t>June</t>
  </si>
  <si>
    <t>Enkidu</t>
  </si>
  <si>
    <t>Website renewal</t>
  </si>
  <si>
    <t>G Turner</t>
  </si>
  <si>
    <t>Audit</t>
  </si>
  <si>
    <t>Annual return</t>
  </si>
  <si>
    <t>HMRC</t>
  </si>
  <si>
    <t>Tax</t>
  </si>
  <si>
    <t>DRAFT BUDGET FOR PRECEPT 2020 - 2021</t>
  </si>
  <si>
    <t>C/F</t>
  </si>
  <si>
    <t xml:space="preserve">Precept </t>
  </si>
  <si>
    <t>increase of £300.00</t>
  </si>
  <si>
    <t>MMA Funding</t>
  </si>
  <si>
    <t>subject to work undertaken on ROW</t>
  </si>
  <si>
    <t>VAT Reclaim</t>
  </si>
  <si>
    <t>Noticeboard / Website / Subscriptions 2018 - 2019</t>
  </si>
  <si>
    <t>Total</t>
  </si>
  <si>
    <t>OUTFLOW</t>
  </si>
  <si>
    <t>Clerk's Salary (Fiona)</t>
  </si>
  <si>
    <t>Tax comes off Clerk's salary</t>
  </si>
  <si>
    <t>HRMC</t>
  </si>
  <si>
    <t>as above</t>
  </si>
  <si>
    <t>Keeping of Office</t>
  </si>
  <si>
    <t>Clerk's stipend</t>
  </si>
  <si>
    <t>Stationery / Printing</t>
  </si>
  <si>
    <t>subscriptions e.g Parish Online / DALC</t>
  </si>
  <si>
    <t>Audit - Internal</t>
  </si>
  <si>
    <t>Election</t>
  </si>
  <si>
    <t>GDPR</t>
  </si>
  <si>
    <t>Membership of IOC</t>
  </si>
  <si>
    <t>Parish</t>
  </si>
  <si>
    <t>Projects</t>
  </si>
  <si>
    <t xml:space="preserve">Rent </t>
  </si>
  <si>
    <t>-</t>
  </si>
  <si>
    <t>not applicable</t>
  </si>
  <si>
    <t>Training - Cllrs / Clerk</t>
  </si>
  <si>
    <t>Travel expenses - 0.45p per mile</t>
  </si>
  <si>
    <t>Website / IT</t>
  </si>
  <si>
    <t>GRANTS - Section 137</t>
  </si>
  <si>
    <t>VE75 - £8.32 PER HEAD</t>
  </si>
  <si>
    <t>Other Expenditure</t>
  </si>
  <si>
    <t>Wreath / defibrillator batteries &amp; pads</t>
  </si>
  <si>
    <t>Sub total</t>
  </si>
  <si>
    <t>DRAFT BUDGET FOR PRECEPT 2019 - 2020</t>
  </si>
  <si>
    <t>Actual amount carried forward on 01/04/2019</t>
  </si>
  <si>
    <t>.</t>
  </si>
  <si>
    <t>01/05/2019 - election uncontested (adjusted 23/07/2019 from £300.00)</t>
  </si>
  <si>
    <t>noticeboard was not budgeted for in 2018 - 2019</t>
  </si>
  <si>
    <t>DALC membership</t>
  </si>
  <si>
    <t xml:space="preserve">Information Board was not bought in 2018 - 2019 </t>
  </si>
  <si>
    <t>or in 2019 -2020 to date (12/11/2019)</t>
  </si>
  <si>
    <t>Reserve Account - 01/01/2018</t>
  </si>
  <si>
    <t xml:space="preserve">20% of reserve for Clerk's salary and insurance </t>
  </si>
  <si>
    <t>(6 months salary plus annual insurance)</t>
  </si>
  <si>
    <t>Draft Budget for Precept 2021 - 2022</t>
  </si>
  <si>
    <t>Defibrillator batteries &amp; pads</t>
  </si>
  <si>
    <t>Misc</t>
  </si>
  <si>
    <t>estimated</t>
  </si>
  <si>
    <t>no work undertaken in 2020 - 2021</t>
  </si>
  <si>
    <t>to check</t>
  </si>
  <si>
    <t>July</t>
  </si>
  <si>
    <t>Printing</t>
  </si>
  <si>
    <t>IOC</t>
  </si>
  <si>
    <t>Zoom (14/07/2020)</t>
  </si>
  <si>
    <t>Salary (August)</t>
  </si>
  <si>
    <t>Salary (July)</t>
  </si>
  <si>
    <t>Salary (June)</t>
  </si>
  <si>
    <t>Salary (May)</t>
  </si>
  <si>
    <t>Salary (April)</t>
  </si>
  <si>
    <t>Salary (September)</t>
  </si>
  <si>
    <t>Salary (October)</t>
  </si>
  <si>
    <t>Zoom (14/08/2020)</t>
  </si>
  <si>
    <t>Zoom (14/09/2020)</t>
  </si>
  <si>
    <t>Minute Noticebook</t>
  </si>
  <si>
    <t>Zoom (14/10/2020)</t>
  </si>
  <si>
    <t>Zoom (14/11/2020)</t>
  </si>
  <si>
    <t>Royal British Legion</t>
  </si>
  <si>
    <t>Salary (November)</t>
  </si>
  <si>
    <t>Salary (December)</t>
  </si>
  <si>
    <t>Zoom (14/12/2020)</t>
  </si>
  <si>
    <t>Postage</t>
  </si>
  <si>
    <t>Wreath</t>
  </si>
  <si>
    <t>November</t>
  </si>
  <si>
    <t>Ashbourne Secretarial &amp; Printing Services</t>
  </si>
  <si>
    <t>Salary</t>
  </si>
  <si>
    <t>August</t>
  </si>
  <si>
    <t>October</t>
  </si>
  <si>
    <t>December</t>
  </si>
  <si>
    <t>F Raistrick</t>
  </si>
  <si>
    <t>Acres Signs &amp; Graphics</t>
  </si>
  <si>
    <t>Information Board</t>
  </si>
  <si>
    <t>Annual Stipend</t>
  </si>
  <si>
    <t xml:space="preserve">Stationery </t>
  </si>
  <si>
    <t>Zoom (February)</t>
  </si>
  <si>
    <t>January</t>
  </si>
  <si>
    <t>Zoom (14/01/2021)</t>
  </si>
  <si>
    <t>Zoom (March)</t>
  </si>
  <si>
    <t>Section 137</t>
  </si>
  <si>
    <t xml:space="preserve">Interest </t>
  </si>
  <si>
    <t>TOTAL</t>
  </si>
  <si>
    <t>Bank statement</t>
  </si>
  <si>
    <t>Reserve Account</t>
  </si>
  <si>
    <t>BP not made</t>
  </si>
  <si>
    <t xml:space="preserve">March </t>
  </si>
  <si>
    <t>See reserve account below</t>
  </si>
  <si>
    <t>20% of reserve for Clerk's salary and insurance</t>
  </si>
  <si>
    <t>CCTV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</si>
</sst>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43" formatCode="_-* #,##0.00_-;\-* #,##0.00_-;_-* &quot;-&quot;??_-;_-@_-"/>
    <numFmt numFmtId="164" formatCode="&quot;£&quot;#,##0.00;[Red]&quot;£&quot;#,##0.00"/>
    <numFmt numFmtId="165" formatCode="[$-F800]dddd\,\ mmmm\ dd\,\ yy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Arial"/>
      <family val="2"/>
    </font>
    <font>
      <sz val="14"/>
      <color rgb="FFFF0000"/>
      <name val="Calibri"/>
      <family val="2"/>
      <scheme val="minor"/>
    </font>
    <font>
      <sz val="16"/>
      <color rgb="FF0070C0"/>
      <name val="Arial"/>
      <family val="2"/>
    </font>
    <font>
      <sz val="16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b/>
      <sz val="20"/>
      <color rgb="FF0070C0"/>
      <name val="Arial"/>
      <family val="2"/>
    </font>
    <font>
      <sz val="20"/>
      <color rgb="FFFF000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20"/>
      <color rgb="FF0070C0"/>
      <name val="Arial"/>
      <family val="2"/>
    </font>
    <font>
      <sz val="20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b/>
      <sz val="18"/>
      <color rgb="FF0070C0"/>
      <name val="Arial"/>
      <family val="2"/>
    </font>
    <font>
      <sz val="18"/>
      <color rgb="FFFF0000"/>
      <name val="Arial"/>
      <family val="2"/>
    </font>
    <font>
      <sz val="18"/>
      <name val="Arial"/>
      <family val="2"/>
    </font>
    <font>
      <sz val="18"/>
      <color rgb="FF0070C0"/>
      <name val="Arial"/>
      <family val="2"/>
    </font>
    <font>
      <sz val="18"/>
      <color theme="1"/>
      <name val="Calibri"/>
      <family val="2"/>
      <scheme val="minor"/>
    </font>
    <font>
      <sz val="14"/>
      <color rgb="FF0070C0"/>
      <name val="Arial"/>
      <family val="2"/>
    </font>
    <font>
      <b/>
      <sz val="20"/>
      <color rgb="FFFF0000"/>
      <name val="Arial"/>
      <family val="2"/>
    </font>
    <font>
      <sz val="14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rgb="FF0070C0"/>
      <name val="Arial"/>
      <family val="2"/>
    </font>
    <font>
      <sz val="16"/>
      <color rgb="FFFF0000"/>
      <name val="Calibri"/>
      <family val="2"/>
      <scheme val="minor"/>
    </font>
    <font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/>
    <xf numFmtId="43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1" applyNumberFormat="1" applyFont="1" applyBorder="1"/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43" fontId="6" fillId="2" borderId="1" xfId="1" applyFont="1" applyFill="1" applyBorder="1"/>
    <xf numFmtId="43" fontId="6" fillId="2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/>
    <xf numFmtId="43" fontId="7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43" fontId="3" fillId="0" borderId="1" xfId="1" applyFont="1" applyBorder="1"/>
    <xf numFmtId="17" fontId="3" fillId="0" borderId="1" xfId="0" applyNumberFormat="1" applyFont="1" applyBorder="1"/>
    <xf numFmtId="14" fontId="4" fillId="0" borderId="1" xfId="1" applyNumberFormat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64" fontId="8" fillId="0" borderId="1" xfId="1" applyNumberFormat="1" applyFont="1" applyBorder="1"/>
    <xf numFmtId="43" fontId="7" fillId="0" borderId="1" xfId="1" applyFont="1" applyBorder="1"/>
    <xf numFmtId="164" fontId="7" fillId="0" borderId="1" xfId="1" applyNumberFormat="1" applyFont="1" applyBorder="1"/>
    <xf numFmtId="17" fontId="7" fillId="0" borderId="1" xfId="0" applyNumberFormat="1" applyFont="1" applyBorder="1"/>
    <xf numFmtId="164" fontId="10" fillId="0" borderId="1" xfId="1" applyNumberFormat="1" applyFont="1" applyBorder="1"/>
    <xf numFmtId="20" fontId="10" fillId="0" borderId="1" xfId="0" applyNumberFormat="1" applyFont="1" applyBorder="1"/>
    <xf numFmtId="43" fontId="5" fillId="0" borderId="1" xfId="1" applyFont="1" applyBorder="1"/>
    <xf numFmtId="14" fontId="8" fillId="0" borderId="1" xfId="0" applyNumberFormat="1" applyFont="1" applyBorder="1"/>
    <xf numFmtId="0" fontId="5" fillId="2" borderId="1" xfId="0" applyFont="1" applyFill="1" applyBorder="1" applyAlignment="1">
      <alignment wrapText="1"/>
    </xf>
    <xf numFmtId="43" fontId="6" fillId="2" borderId="1" xfId="1" applyFont="1" applyFill="1" applyBorder="1" applyAlignment="1">
      <alignment wrapText="1"/>
    </xf>
    <xf numFmtId="43" fontId="8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1" fillId="0" borderId="1" xfId="0" applyFont="1" applyBorder="1"/>
    <xf numFmtId="164" fontId="11" fillId="0" borderId="1" xfId="0" applyNumberFormat="1" applyFont="1" applyBorder="1"/>
    <xf numFmtId="17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8" fillId="0" borderId="2" xfId="0" applyFont="1" applyBorder="1"/>
    <xf numFmtId="0" fontId="7" fillId="0" borderId="2" xfId="0" applyFont="1" applyBorder="1"/>
    <xf numFmtId="0" fontId="11" fillId="0" borderId="1" xfId="0" applyFont="1" applyBorder="1" applyAlignment="1">
      <alignment wrapText="1"/>
    </xf>
    <xf numFmtId="164" fontId="11" fillId="0" borderId="1" xfId="1" applyNumberFormat="1" applyFont="1" applyBorder="1" applyAlignment="1">
      <alignment wrapText="1"/>
    </xf>
    <xf numFmtId="17" fontId="11" fillId="0" borderId="1" xfId="0" applyNumberFormat="1" applyFont="1" applyBorder="1" applyAlignment="1">
      <alignment wrapText="1"/>
    </xf>
    <xf numFmtId="43" fontId="11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164" fontId="11" fillId="0" borderId="1" xfId="1" applyNumberFormat="1" applyFont="1" applyFill="1" applyBorder="1" applyAlignment="1">
      <alignment vertical="center"/>
    </xf>
    <xf numFmtId="17" fontId="11" fillId="0" borderId="1" xfId="0" applyNumberFormat="1" applyFont="1" applyBorder="1" applyAlignment="1">
      <alignment vertical="center"/>
    </xf>
    <xf numFmtId="17" fontId="11" fillId="0" borderId="1" xfId="0" applyNumberFormat="1" applyFont="1" applyFill="1" applyBorder="1" applyAlignment="1">
      <alignment vertical="center"/>
    </xf>
    <xf numFmtId="164" fontId="3" fillId="0" borderId="1" xfId="0" applyNumberFormat="1" applyFont="1" applyBorder="1"/>
    <xf numFmtId="14" fontId="0" fillId="0" borderId="0" xfId="0" applyNumberFormat="1"/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left"/>
    </xf>
    <xf numFmtId="14" fontId="7" fillId="0" borderId="1" xfId="1" applyNumberFormat="1" applyFont="1" applyBorder="1" applyAlignment="1">
      <alignment horizontal="left"/>
    </xf>
    <xf numFmtId="43" fontId="8" fillId="0" borderId="1" xfId="1" applyFont="1" applyBorder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1" xfId="0" applyFont="1" applyBorder="1"/>
    <xf numFmtId="164" fontId="19" fillId="0" borderId="1" xfId="0" applyNumberFormat="1" applyFont="1" applyBorder="1"/>
    <xf numFmtId="0" fontId="20" fillId="0" borderId="1" xfId="0" applyFont="1" applyBorder="1"/>
    <xf numFmtId="0" fontId="21" fillId="0" borderId="1" xfId="0" applyFont="1" applyBorder="1"/>
    <xf numFmtId="164" fontId="18" fillId="0" borderId="1" xfId="0" applyNumberFormat="1" applyFont="1" applyBorder="1"/>
    <xf numFmtId="164" fontId="21" fillId="0" borderId="1" xfId="0" applyNumberFormat="1" applyFont="1" applyBorder="1"/>
    <xf numFmtId="17" fontId="20" fillId="0" borderId="1" xfId="0" applyNumberFormat="1" applyFont="1" applyBorder="1" applyAlignment="1">
      <alignment horizontal="left"/>
    </xf>
    <xf numFmtId="164" fontId="21" fillId="0" borderId="1" xfId="0" applyNumberFormat="1" applyFont="1" applyBorder="1" applyAlignment="1">
      <alignment horizontal="right"/>
    </xf>
    <xf numFmtId="0" fontId="22" fillId="0" borderId="1" xfId="0" applyFont="1" applyBorder="1"/>
    <xf numFmtId="0" fontId="21" fillId="0" borderId="1" xfId="0" applyFont="1" applyFill="1" applyBorder="1"/>
    <xf numFmtId="0" fontId="7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1" xfId="0" applyFont="1" applyBorder="1"/>
    <xf numFmtId="164" fontId="28" fillId="0" borderId="1" xfId="0" applyNumberFormat="1" applyFont="1" applyBorder="1"/>
    <xf numFmtId="0" fontId="9" fillId="0" borderId="1" xfId="0" applyFont="1" applyBorder="1"/>
    <xf numFmtId="0" fontId="29" fillId="0" borderId="1" xfId="0" applyFont="1" applyBorder="1"/>
    <xf numFmtId="164" fontId="27" fillId="0" borderId="1" xfId="0" applyNumberFormat="1" applyFont="1" applyBorder="1"/>
    <xf numFmtId="164" fontId="29" fillId="0" borderId="1" xfId="0" applyNumberFormat="1" applyFont="1" applyBorder="1"/>
    <xf numFmtId="17" fontId="9" fillId="0" borderId="1" xfId="0" applyNumberFormat="1" applyFont="1" applyBorder="1" applyAlignment="1">
      <alignment horizontal="left"/>
    </xf>
    <xf numFmtId="0" fontId="30" fillId="0" borderId="1" xfId="0" applyFont="1" applyBorder="1"/>
    <xf numFmtId="0" fontId="29" fillId="0" borderId="1" xfId="0" applyFont="1" applyFill="1" applyBorder="1"/>
    <xf numFmtId="0" fontId="31" fillId="0" borderId="1" xfId="0" applyFont="1" applyBorder="1"/>
    <xf numFmtId="0" fontId="26" fillId="0" borderId="1" xfId="0" applyFont="1" applyBorder="1"/>
    <xf numFmtId="0" fontId="30" fillId="0" borderId="1" xfId="0" applyFont="1" applyFill="1" applyBorder="1"/>
    <xf numFmtId="8" fontId="30" fillId="0" borderId="1" xfId="0" applyNumberFormat="1" applyFont="1" applyBorder="1"/>
    <xf numFmtId="0" fontId="22" fillId="0" borderId="1" xfId="0" applyFont="1" applyFill="1" applyBorder="1"/>
    <xf numFmtId="8" fontId="22" fillId="0" borderId="1" xfId="0" applyNumberFormat="1" applyFont="1" applyBorder="1"/>
    <xf numFmtId="0" fontId="32" fillId="0" borderId="1" xfId="0" applyFont="1" applyBorder="1"/>
    <xf numFmtId="8" fontId="29" fillId="0" borderId="1" xfId="0" applyNumberFormat="1" applyFont="1" applyBorder="1"/>
    <xf numFmtId="8" fontId="21" fillId="0" borderId="1" xfId="0" applyNumberFormat="1" applyFont="1" applyBorder="1"/>
    <xf numFmtId="8" fontId="33" fillId="0" borderId="1" xfId="0" applyNumberFormat="1" applyFont="1" applyBorder="1"/>
    <xf numFmtId="0" fontId="34" fillId="0" borderId="1" xfId="0" applyFont="1" applyBorder="1"/>
    <xf numFmtId="0" fontId="25" fillId="0" borderId="1" xfId="0" applyFont="1" applyBorder="1"/>
    <xf numFmtId="0" fontId="14" fillId="0" borderId="0" xfId="0" applyFont="1"/>
    <xf numFmtId="0" fontId="12" fillId="0" borderId="1" xfId="0" applyFont="1" applyBorder="1"/>
    <xf numFmtId="164" fontId="12" fillId="0" borderId="1" xfId="0" applyNumberFormat="1" applyFont="1" applyBorder="1"/>
    <xf numFmtId="14" fontId="7" fillId="0" borderId="1" xfId="0" applyNumberFormat="1" applyFont="1" applyBorder="1"/>
    <xf numFmtId="0" fontId="13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14" fontId="11" fillId="0" borderId="1" xfId="0" applyNumberFormat="1" applyFont="1" applyBorder="1"/>
    <xf numFmtId="164" fontId="37" fillId="0" borderId="1" xfId="0" applyNumberFormat="1" applyFont="1" applyBorder="1"/>
    <xf numFmtId="164" fontId="37" fillId="0" borderId="1" xfId="1" applyNumberFormat="1" applyFont="1" applyBorder="1" applyAlignment="1">
      <alignment wrapText="1"/>
    </xf>
    <xf numFmtId="164" fontId="37" fillId="0" borderId="1" xfId="1" applyNumberFormat="1" applyFont="1" applyFill="1" applyBorder="1" applyAlignment="1">
      <alignment vertical="center"/>
    </xf>
    <xf numFmtId="8" fontId="11" fillId="0" borderId="0" xfId="0" applyNumberFormat="1" applyFont="1"/>
    <xf numFmtId="164" fontId="38" fillId="0" borderId="1" xfId="0" applyNumberFormat="1" applyFont="1" applyBorder="1"/>
    <xf numFmtId="0" fontId="8" fillId="0" borderId="1" xfId="0" applyFont="1" applyFill="1" applyBorder="1"/>
    <xf numFmtId="164" fontId="39" fillId="0" borderId="1" xfId="1" applyNumberFormat="1" applyFont="1" applyBorder="1"/>
    <xf numFmtId="14" fontId="40" fillId="0" borderId="2" xfId="0" applyNumberFormat="1" applyFont="1" applyBorder="1"/>
    <xf numFmtId="14" fontId="40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1" fillId="0" borderId="3" xfId="0" applyFont="1" applyFill="1" applyBorder="1"/>
    <xf numFmtId="164" fontId="0" fillId="0" borderId="0" xfId="0" applyNumberFormat="1"/>
    <xf numFmtId="164" fontId="10" fillId="0" borderId="1" xfId="0" applyNumberFormat="1" applyFont="1" applyBorder="1" applyAlignment="1">
      <alignment horizontal="left"/>
    </xf>
    <xf numFmtId="164" fontId="41" fillId="0" borderId="0" xfId="0" applyNumberFormat="1" applyFont="1"/>
    <xf numFmtId="0" fontId="42" fillId="0" borderId="3" xfId="0" applyFont="1" applyFill="1" applyBorder="1"/>
    <xf numFmtId="0" fontId="42" fillId="0" borderId="4" xfId="0" applyFont="1" applyFill="1" applyBorder="1"/>
    <xf numFmtId="165" fontId="11" fillId="0" borderId="1" xfId="0" applyNumberFormat="1" applyFont="1" applyBorder="1"/>
    <xf numFmtId="0" fontId="2" fillId="0" borderId="1" xfId="0" applyFont="1" applyBorder="1" applyAlignment="1"/>
    <xf numFmtId="0" fontId="3" fillId="0" borderId="1" xfId="0" applyFont="1" applyBorder="1" applyAlignment="1"/>
    <xf numFmtId="0" fontId="8" fillId="0" borderId="1" xfId="0" applyFont="1" applyBorder="1" applyAlignment="1">
      <alignment vertical="top"/>
    </xf>
    <xf numFmtId="0" fontId="7" fillId="0" borderId="1" xfId="0" applyFont="1" applyBorder="1" applyAlignment="1"/>
    <xf numFmtId="0" fontId="23" fillId="0" borderId="1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topLeftCell="A40" workbookViewId="0">
      <selection activeCell="C52" sqref="C52"/>
    </sheetView>
  </sheetViews>
  <sheetFormatPr defaultRowHeight="14.4" x14ac:dyDescent="0.3"/>
  <cols>
    <col min="1" max="1" width="48.33203125" bestFit="1" customWidth="1"/>
    <col min="2" max="2" width="18.6640625" bestFit="1" customWidth="1"/>
    <col min="3" max="3" width="29.5546875" bestFit="1" customWidth="1"/>
    <col min="4" max="4" width="15.109375" bestFit="1" customWidth="1"/>
    <col min="5" max="5" width="12.109375" bestFit="1" customWidth="1"/>
    <col min="6" max="6" width="15.109375" bestFit="1" customWidth="1"/>
    <col min="7" max="7" width="22.44140625" customWidth="1"/>
    <col min="8" max="8" width="22" bestFit="1" customWidth="1"/>
    <col min="9" max="9" width="11.88671875" bestFit="1" customWidth="1"/>
    <col min="10" max="10" width="6.88671875" bestFit="1" customWidth="1"/>
    <col min="11" max="11" width="11" customWidth="1"/>
    <col min="12" max="12" width="30.33203125" style="56" bestFit="1" customWidth="1"/>
    <col min="13" max="13" width="12.6640625" bestFit="1" customWidth="1"/>
    <col min="14" max="14" width="23.109375" bestFit="1" customWidth="1"/>
  </cols>
  <sheetData>
    <row r="1" spans="1:14" ht="21" x14ac:dyDescent="0.4">
      <c r="A1" s="121" t="s">
        <v>0</v>
      </c>
      <c r="B1" s="122"/>
      <c r="C1" s="122"/>
      <c r="D1" s="122"/>
      <c r="E1" s="122"/>
      <c r="F1" s="122"/>
      <c r="G1" s="122"/>
      <c r="H1" s="1"/>
      <c r="I1" s="2"/>
      <c r="J1" s="3"/>
      <c r="K1" s="4"/>
      <c r="L1" s="50"/>
      <c r="M1" s="5"/>
      <c r="N1" s="4"/>
    </row>
    <row r="2" spans="1:14" ht="36.6" x14ac:dyDescent="0.4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7" t="s">
        <v>7</v>
      </c>
      <c r="H2" s="7" t="s">
        <v>8</v>
      </c>
      <c r="I2" s="10" t="s">
        <v>9</v>
      </c>
      <c r="J2" s="11"/>
      <c r="K2" s="12" t="s">
        <v>10</v>
      </c>
      <c r="L2" s="51"/>
      <c r="M2" s="14"/>
      <c r="N2" s="13"/>
    </row>
    <row r="3" spans="1:14" ht="21" x14ac:dyDescent="0.4">
      <c r="A3" s="15" t="s">
        <v>11</v>
      </c>
      <c r="B3" s="15" t="s">
        <v>12</v>
      </c>
      <c r="C3" s="15" t="s">
        <v>13</v>
      </c>
      <c r="D3" s="16">
        <v>2600</v>
      </c>
      <c r="E3" s="16">
        <v>0</v>
      </c>
      <c r="F3" s="16">
        <v>2600</v>
      </c>
      <c r="G3" s="1"/>
      <c r="H3" s="17"/>
      <c r="I3" s="18">
        <v>43951</v>
      </c>
      <c r="J3" s="16"/>
      <c r="K3" s="123"/>
      <c r="L3" s="124"/>
      <c r="M3" s="14"/>
      <c r="N3" s="13"/>
    </row>
    <row r="4" spans="1:14" ht="21" x14ac:dyDescent="0.4">
      <c r="A4" s="1"/>
      <c r="B4" s="1"/>
      <c r="C4" s="1"/>
      <c r="D4" s="16"/>
      <c r="E4" s="16">
        <v>0</v>
      </c>
      <c r="F4" s="16">
        <f>D4+E4</f>
        <v>0</v>
      </c>
      <c r="G4" s="1"/>
      <c r="H4" s="17"/>
      <c r="I4" s="19"/>
      <c r="J4" s="3"/>
      <c r="K4" s="13" t="s">
        <v>14</v>
      </c>
      <c r="L4" s="52">
        <v>43922</v>
      </c>
      <c r="M4" s="20">
        <v>2047.52</v>
      </c>
      <c r="N4" s="13" t="s">
        <v>15</v>
      </c>
    </row>
    <row r="5" spans="1:14" ht="21" x14ac:dyDescent="0.4">
      <c r="A5" s="1"/>
      <c r="B5" s="1"/>
      <c r="C5" s="1"/>
      <c r="D5" s="16"/>
      <c r="E5" s="16">
        <v>0</v>
      </c>
      <c r="F5" s="16">
        <f t="shared" ref="F5:F14" si="0">D5+E5</f>
        <v>0</v>
      </c>
      <c r="G5" s="1"/>
      <c r="H5" s="17"/>
      <c r="I5" s="19"/>
      <c r="J5" s="3"/>
      <c r="K5" s="21" t="s">
        <v>16</v>
      </c>
      <c r="L5" s="53"/>
      <c r="M5" s="22">
        <v>0</v>
      </c>
      <c r="N5" s="116">
        <v>15</v>
      </c>
    </row>
    <row r="6" spans="1:14" ht="21" x14ac:dyDescent="0.4">
      <c r="A6" s="1"/>
      <c r="B6" s="1"/>
      <c r="C6" s="1"/>
      <c r="D6" s="16"/>
      <c r="E6" s="16">
        <v>0</v>
      </c>
      <c r="F6" s="16">
        <f t="shared" si="0"/>
        <v>0</v>
      </c>
      <c r="G6" s="1"/>
      <c r="H6" s="17"/>
      <c r="I6" s="19"/>
      <c r="J6" s="3"/>
      <c r="K6" s="21" t="s">
        <v>17</v>
      </c>
      <c r="L6" s="54"/>
      <c r="M6" s="20"/>
      <c r="N6" s="23" t="s">
        <v>18</v>
      </c>
    </row>
    <row r="7" spans="1:14" ht="21" x14ac:dyDescent="0.4">
      <c r="A7" s="1"/>
      <c r="B7" s="1"/>
      <c r="C7" s="1"/>
      <c r="D7" s="16"/>
      <c r="E7" s="16">
        <v>0</v>
      </c>
      <c r="F7" s="16">
        <f t="shared" si="0"/>
        <v>0</v>
      </c>
      <c r="G7" s="1"/>
      <c r="H7" s="17"/>
      <c r="I7" s="19"/>
      <c r="J7" s="3"/>
      <c r="K7" s="21"/>
      <c r="L7" s="53" t="s">
        <v>19</v>
      </c>
      <c r="M7" s="22"/>
      <c r="N7" s="23"/>
    </row>
    <row r="8" spans="1:14" ht="21" x14ac:dyDescent="0.4">
      <c r="A8" s="1"/>
      <c r="B8" s="1"/>
      <c r="C8" s="1"/>
      <c r="D8" s="16"/>
      <c r="E8" s="16"/>
      <c r="F8" s="16">
        <f t="shared" si="0"/>
        <v>0</v>
      </c>
      <c r="G8" s="1"/>
      <c r="H8" s="17"/>
      <c r="I8" s="19"/>
      <c r="J8" s="3"/>
      <c r="K8" s="21" t="s">
        <v>20</v>
      </c>
      <c r="L8" s="54"/>
      <c r="M8" s="20">
        <v>2600</v>
      </c>
      <c r="N8" s="23"/>
    </row>
    <row r="9" spans="1:14" ht="21" x14ac:dyDescent="0.4">
      <c r="A9" s="1"/>
      <c r="B9" s="1"/>
      <c r="C9" s="1"/>
      <c r="D9" s="16"/>
      <c r="E9" s="16">
        <v>0</v>
      </c>
      <c r="F9" s="16">
        <f t="shared" si="0"/>
        <v>0</v>
      </c>
      <c r="G9" s="1"/>
      <c r="H9" s="17"/>
      <c r="I9" s="19"/>
      <c r="J9" s="3"/>
      <c r="K9" s="13"/>
      <c r="L9" s="53"/>
      <c r="M9" s="22"/>
      <c r="N9" s="23"/>
    </row>
    <row r="10" spans="1:14" ht="21" x14ac:dyDescent="0.4">
      <c r="A10" s="1"/>
      <c r="B10" s="1"/>
      <c r="C10" s="1"/>
      <c r="D10" s="16"/>
      <c r="E10" s="16">
        <v>0</v>
      </c>
      <c r="F10" s="16">
        <f t="shared" si="0"/>
        <v>0</v>
      </c>
      <c r="G10" s="1"/>
      <c r="H10" s="17"/>
      <c r="I10" s="19"/>
      <c r="J10" s="3"/>
      <c r="K10" s="21" t="s">
        <v>21</v>
      </c>
      <c r="L10" s="53"/>
      <c r="M10" s="20">
        <v>3250.67</v>
      </c>
      <c r="N10" s="23"/>
    </row>
    <row r="11" spans="1:14" ht="21" x14ac:dyDescent="0.4">
      <c r="A11" s="1"/>
      <c r="B11" s="1"/>
      <c r="C11" s="1"/>
      <c r="D11" s="16"/>
      <c r="E11" s="16">
        <v>0</v>
      </c>
      <c r="F11" s="16">
        <f t="shared" si="0"/>
        <v>0</v>
      </c>
      <c r="G11" s="1"/>
      <c r="H11" s="17"/>
      <c r="I11" s="19"/>
      <c r="J11" s="3"/>
      <c r="K11" s="21" t="s">
        <v>22</v>
      </c>
      <c r="L11" s="53" t="s">
        <v>152</v>
      </c>
      <c r="M11" s="24">
        <v>34</v>
      </c>
      <c r="N11" s="25"/>
    </row>
    <row r="12" spans="1:14" ht="21" x14ac:dyDescent="0.4">
      <c r="A12" s="1"/>
      <c r="B12" s="1"/>
      <c r="C12" s="1"/>
      <c r="D12" s="16"/>
      <c r="E12" s="16">
        <v>0</v>
      </c>
      <c r="F12" s="16">
        <f t="shared" si="0"/>
        <v>0</v>
      </c>
      <c r="G12" s="1"/>
      <c r="H12" s="17"/>
      <c r="I12" s="19"/>
      <c r="J12" s="3" t="s">
        <v>19</v>
      </c>
      <c r="K12" s="21" t="s">
        <v>22</v>
      </c>
      <c r="L12" s="53" t="s">
        <v>23</v>
      </c>
      <c r="M12" s="24"/>
      <c r="N12" s="23"/>
    </row>
    <row r="13" spans="1:14" ht="21" x14ac:dyDescent="0.4">
      <c r="A13" s="1"/>
      <c r="B13" s="1"/>
      <c r="C13" s="1"/>
      <c r="D13" s="16"/>
      <c r="E13" s="16">
        <v>0</v>
      </c>
      <c r="F13" s="16">
        <f t="shared" si="0"/>
        <v>0</v>
      </c>
      <c r="G13" s="1"/>
      <c r="H13" s="17"/>
      <c r="I13" s="19"/>
      <c r="J13" s="3"/>
      <c r="K13" s="21" t="s">
        <v>22</v>
      </c>
      <c r="L13" s="53" t="s">
        <v>23</v>
      </c>
      <c r="M13" s="22"/>
      <c r="N13" s="23"/>
    </row>
    <row r="14" spans="1:14" ht="21" x14ac:dyDescent="0.4">
      <c r="A14" s="1"/>
      <c r="B14" s="1"/>
      <c r="C14" s="1"/>
      <c r="D14" s="16"/>
      <c r="E14" s="16">
        <v>0</v>
      </c>
      <c r="F14" s="16">
        <f t="shared" si="0"/>
        <v>0</v>
      </c>
      <c r="G14" s="1"/>
      <c r="H14" s="17"/>
      <c r="I14" s="19"/>
      <c r="J14" s="3"/>
      <c r="K14" s="21"/>
      <c r="L14" s="55"/>
      <c r="M14" s="20"/>
      <c r="N14" s="23"/>
    </row>
    <row r="15" spans="1:14" ht="21" x14ac:dyDescent="0.4">
      <c r="A15" s="1"/>
      <c r="B15" s="1"/>
      <c r="C15" s="1"/>
      <c r="D15" s="26">
        <f ca="1">SUM(D3:D15)</f>
        <v>2600</v>
      </c>
      <c r="E15" s="26">
        <f ca="1">SUBTOTAL(9,E3:E15)</f>
        <v>0</v>
      </c>
      <c r="F15" s="26">
        <f ca="1">SUM(F3:F15)</f>
        <v>2600</v>
      </c>
      <c r="G15" s="1"/>
      <c r="H15" s="17"/>
      <c r="I15" s="19"/>
      <c r="J15" s="3"/>
      <c r="K15" s="21" t="s">
        <v>24</v>
      </c>
      <c r="L15" s="53"/>
      <c r="M15" s="20">
        <v>1430.85</v>
      </c>
      <c r="N15" s="27"/>
    </row>
    <row r="16" spans="1:14" ht="21" x14ac:dyDescent="0.4">
      <c r="A16" s="1"/>
      <c r="B16" s="1"/>
      <c r="C16" s="1"/>
      <c r="D16" s="26"/>
      <c r="E16" s="26"/>
      <c r="F16" s="26"/>
      <c r="G16" s="1"/>
      <c r="H16" s="17"/>
      <c r="I16" s="19"/>
      <c r="J16" s="3"/>
      <c r="K16" s="13"/>
      <c r="L16" s="53"/>
      <c r="M16" s="21"/>
      <c r="N16" s="23"/>
    </row>
    <row r="17" spans="1:14" ht="36.6" x14ac:dyDescent="0.4">
      <c r="A17" s="28" t="s">
        <v>25</v>
      </c>
      <c r="B17" s="7" t="s">
        <v>2</v>
      </c>
      <c r="C17" s="7" t="s">
        <v>3</v>
      </c>
      <c r="D17" s="29" t="s">
        <v>4</v>
      </c>
      <c r="E17" s="29" t="s">
        <v>5</v>
      </c>
      <c r="F17" s="29" t="s">
        <v>6</v>
      </c>
      <c r="G17" s="7" t="s">
        <v>26</v>
      </c>
      <c r="H17" s="7" t="s">
        <v>8</v>
      </c>
      <c r="I17" s="30" t="s">
        <v>27</v>
      </c>
      <c r="J17" s="31" t="s">
        <v>28</v>
      </c>
      <c r="K17" s="12" t="s">
        <v>29</v>
      </c>
      <c r="L17" s="51"/>
      <c r="M17" s="21"/>
      <c r="N17" s="13"/>
    </row>
    <row r="18" spans="1:14" ht="21" x14ac:dyDescent="0.4">
      <c r="A18" s="32" t="s">
        <v>30</v>
      </c>
      <c r="B18" s="32" t="s">
        <v>31</v>
      </c>
      <c r="C18" s="32" t="s">
        <v>32</v>
      </c>
      <c r="D18" s="33">
        <v>13.14</v>
      </c>
      <c r="E18" s="33">
        <v>2.64</v>
      </c>
      <c r="F18" s="104">
        <f>SUM(D18:E18)</f>
        <v>15.780000000000001</v>
      </c>
      <c r="G18" s="32" t="s">
        <v>33</v>
      </c>
      <c r="H18" s="34" t="s">
        <v>34</v>
      </c>
      <c r="I18" s="35" t="s">
        <v>35</v>
      </c>
      <c r="J18" s="32"/>
      <c r="K18" s="36" t="s">
        <v>36</v>
      </c>
      <c r="L18" s="113">
        <v>2021</v>
      </c>
      <c r="M18" s="21"/>
      <c r="N18" s="13"/>
    </row>
    <row r="19" spans="1:14" ht="21" x14ac:dyDescent="0.4">
      <c r="A19" s="32" t="s">
        <v>37</v>
      </c>
      <c r="B19" s="32" t="s">
        <v>31</v>
      </c>
      <c r="C19" s="32" t="s">
        <v>38</v>
      </c>
      <c r="D19" s="33">
        <v>30</v>
      </c>
      <c r="E19" s="33"/>
      <c r="F19" s="104">
        <v>30</v>
      </c>
      <c r="G19" s="32" t="s">
        <v>33</v>
      </c>
      <c r="H19" s="34" t="s">
        <v>34</v>
      </c>
      <c r="I19" s="35" t="s">
        <v>35</v>
      </c>
      <c r="J19" s="35"/>
      <c r="K19" s="37" t="s">
        <v>14</v>
      </c>
      <c r="L19" s="52">
        <v>43922</v>
      </c>
      <c r="M19" s="110">
        <v>4667.8100000000004</v>
      </c>
      <c r="N19" s="13"/>
    </row>
    <row r="20" spans="1:14" ht="21" x14ac:dyDescent="0.4">
      <c r="A20" s="38" t="s">
        <v>39</v>
      </c>
      <c r="B20" s="38" t="s">
        <v>40</v>
      </c>
      <c r="C20" s="38" t="s">
        <v>41</v>
      </c>
      <c r="D20" s="39">
        <v>30</v>
      </c>
      <c r="E20" s="39"/>
      <c r="F20" s="105">
        <v>30</v>
      </c>
      <c r="G20" s="38" t="s">
        <v>33</v>
      </c>
      <c r="H20" s="40" t="s">
        <v>34</v>
      </c>
      <c r="I20" s="41" t="s">
        <v>35</v>
      </c>
      <c r="J20" s="42"/>
      <c r="K20" s="111" t="s">
        <v>148</v>
      </c>
      <c r="L20" s="112">
        <v>44206</v>
      </c>
      <c r="M20" s="110">
        <v>6.68</v>
      </c>
      <c r="N20" s="13"/>
    </row>
    <row r="21" spans="1:14" ht="21" x14ac:dyDescent="0.35">
      <c r="A21" s="43" t="s">
        <v>30</v>
      </c>
      <c r="B21" s="43" t="s">
        <v>42</v>
      </c>
      <c r="C21" s="44" t="s">
        <v>118</v>
      </c>
      <c r="D21" s="45">
        <v>93.36</v>
      </c>
      <c r="E21" s="45"/>
      <c r="F21" s="106">
        <v>93.36</v>
      </c>
      <c r="G21" s="43" t="s">
        <v>33</v>
      </c>
      <c r="H21" s="46" t="s">
        <v>43</v>
      </c>
      <c r="I21" s="41" t="s">
        <v>35</v>
      </c>
      <c r="J21" s="42"/>
      <c r="K21" s="109" t="s">
        <v>44</v>
      </c>
      <c r="L21" s="52">
        <v>44286</v>
      </c>
      <c r="M21" s="20">
        <f>SUM(M19:M20)</f>
        <v>4674.4900000000007</v>
      </c>
      <c r="N21" s="13"/>
    </row>
    <row r="22" spans="1:14" ht="21" x14ac:dyDescent="0.35">
      <c r="A22" s="43" t="s">
        <v>30</v>
      </c>
      <c r="B22" s="43" t="s">
        <v>42</v>
      </c>
      <c r="C22" s="44" t="s">
        <v>117</v>
      </c>
      <c r="D22" s="45">
        <v>140.51</v>
      </c>
      <c r="E22" s="45"/>
      <c r="F22" s="106">
        <v>140.51</v>
      </c>
      <c r="G22" s="43" t="s">
        <v>33</v>
      </c>
      <c r="H22" s="46" t="s">
        <v>43</v>
      </c>
      <c r="I22" s="41" t="s">
        <v>35</v>
      </c>
      <c r="J22" s="42"/>
      <c r="K22" s="99"/>
      <c r="L22" s="52"/>
      <c r="M22" s="20"/>
      <c r="N22" s="13"/>
    </row>
    <row r="23" spans="1:14" ht="21" x14ac:dyDescent="0.4">
      <c r="A23" s="32" t="s">
        <v>39</v>
      </c>
      <c r="B23" s="32" t="s">
        <v>45</v>
      </c>
      <c r="C23" s="32" t="s">
        <v>46</v>
      </c>
      <c r="D23" s="33">
        <v>179.4</v>
      </c>
      <c r="E23" s="33"/>
      <c r="F23" s="104">
        <v>179.4</v>
      </c>
      <c r="G23" s="32" t="s">
        <v>33</v>
      </c>
      <c r="H23" s="32" t="s">
        <v>43</v>
      </c>
      <c r="I23" s="35" t="s">
        <v>35</v>
      </c>
      <c r="J23" s="32"/>
      <c r="K23" s="100"/>
      <c r="L23" s="101"/>
      <c r="M23" s="102"/>
      <c r="N23" s="102"/>
    </row>
    <row r="24" spans="1:14" ht="21" x14ac:dyDescent="0.4">
      <c r="A24" s="43" t="s">
        <v>47</v>
      </c>
      <c r="B24" s="32" t="s">
        <v>48</v>
      </c>
      <c r="C24" s="32" t="s">
        <v>49</v>
      </c>
      <c r="D24" s="33">
        <v>258.8</v>
      </c>
      <c r="E24" s="33"/>
      <c r="F24" s="104">
        <v>258.8</v>
      </c>
      <c r="G24" s="32" t="s">
        <v>33</v>
      </c>
      <c r="H24" s="47" t="s">
        <v>43</v>
      </c>
      <c r="I24" s="35" t="s">
        <v>35</v>
      </c>
      <c r="J24" s="32"/>
    </row>
    <row r="25" spans="1:14" ht="21" x14ac:dyDescent="0.4">
      <c r="A25" s="32" t="s">
        <v>30</v>
      </c>
      <c r="B25" s="32" t="s">
        <v>42</v>
      </c>
      <c r="C25" s="32" t="s">
        <v>116</v>
      </c>
      <c r="D25" s="33">
        <v>130.84</v>
      </c>
      <c r="E25" s="33"/>
      <c r="F25" s="104">
        <v>130.84</v>
      </c>
      <c r="G25" s="32" t="s">
        <v>33</v>
      </c>
      <c r="H25" s="32" t="s">
        <v>50</v>
      </c>
      <c r="I25" s="35" t="s">
        <v>35</v>
      </c>
      <c r="J25" s="32"/>
    </row>
    <row r="26" spans="1:14" ht="21" x14ac:dyDescent="0.4">
      <c r="A26" s="32" t="s">
        <v>30</v>
      </c>
      <c r="B26" s="32" t="s">
        <v>42</v>
      </c>
      <c r="C26" s="32" t="s">
        <v>115</v>
      </c>
      <c r="D26" s="33">
        <v>116.74</v>
      </c>
      <c r="E26" s="33"/>
      <c r="F26" s="104">
        <v>116.74</v>
      </c>
      <c r="G26" s="32" t="s">
        <v>33</v>
      </c>
      <c r="H26" s="32" t="s">
        <v>110</v>
      </c>
      <c r="I26" s="35" t="s">
        <v>35</v>
      </c>
      <c r="J26" s="32"/>
      <c r="K26" s="114"/>
      <c r="L26" s="118" t="s">
        <v>150</v>
      </c>
      <c r="M26" s="117">
        <v>1430.85</v>
      </c>
    </row>
    <row r="27" spans="1:14" ht="21" x14ac:dyDescent="0.4">
      <c r="A27" s="32" t="s">
        <v>30</v>
      </c>
      <c r="B27" s="32" t="s">
        <v>45</v>
      </c>
      <c r="C27" s="32" t="s">
        <v>113</v>
      </c>
      <c r="D27" s="33">
        <v>14.39</v>
      </c>
      <c r="E27" s="33"/>
      <c r="F27" s="104">
        <v>14.39</v>
      </c>
      <c r="G27" s="32" t="s">
        <v>33</v>
      </c>
      <c r="H27" s="32" t="s">
        <v>110</v>
      </c>
      <c r="I27" s="35" t="s">
        <v>35</v>
      </c>
      <c r="J27" s="32"/>
      <c r="K27" s="49"/>
      <c r="L27" s="119" t="s">
        <v>151</v>
      </c>
      <c r="M27" s="117">
        <v>4674.49</v>
      </c>
    </row>
    <row r="28" spans="1:14" ht="21" x14ac:dyDescent="0.4">
      <c r="A28" s="32" t="s">
        <v>30</v>
      </c>
      <c r="B28" s="32" t="s">
        <v>45</v>
      </c>
      <c r="C28" s="32" t="s">
        <v>111</v>
      </c>
      <c r="D28" s="33">
        <v>4.5999999999999996</v>
      </c>
      <c r="E28" s="33"/>
      <c r="F28" s="104">
        <v>4.5999999999999996</v>
      </c>
      <c r="G28" s="32" t="s">
        <v>33</v>
      </c>
      <c r="H28" s="32" t="s">
        <v>110</v>
      </c>
      <c r="I28" s="35" t="s">
        <v>35</v>
      </c>
      <c r="J28" s="32"/>
      <c r="K28" s="49"/>
      <c r="L28" s="119" t="s">
        <v>149</v>
      </c>
      <c r="M28" s="117">
        <f>SUM(M26:M27)</f>
        <v>6105.34</v>
      </c>
    </row>
    <row r="29" spans="1:14" ht="21" x14ac:dyDescent="0.4">
      <c r="A29" s="32" t="s">
        <v>30</v>
      </c>
      <c r="B29" s="32" t="s">
        <v>45</v>
      </c>
      <c r="C29" s="32" t="s">
        <v>112</v>
      </c>
      <c r="D29" s="33">
        <v>40</v>
      </c>
      <c r="E29" s="33"/>
      <c r="F29" s="104">
        <v>40</v>
      </c>
      <c r="G29" s="32" t="s">
        <v>33</v>
      </c>
      <c r="H29" s="32" t="s">
        <v>110</v>
      </c>
      <c r="I29" s="35" t="s">
        <v>35</v>
      </c>
      <c r="J29" s="32"/>
      <c r="K29" s="49"/>
      <c r="L29"/>
    </row>
    <row r="30" spans="1:14" ht="21" x14ac:dyDescent="0.4">
      <c r="A30" s="32" t="s">
        <v>51</v>
      </c>
      <c r="B30" s="32" t="s">
        <v>45</v>
      </c>
      <c r="C30" s="32" t="s">
        <v>52</v>
      </c>
      <c r="D30" s="33">
        <v>58.8</v>
      </c>
      <c r="E30" s="33"/>
      <c r="F30" s="104">
        <v>58.8</v>
      </c>
      <c r="G30" s="32" t="s">
        <v>33</v>
      </c>
      <c r="H30" s="32" t="s">
        <v>110</v>
      </c>
      <c r="I30" s="35" t="s">
        <v>35</v>
      </c>
      <c r="J30" s="32"/>
      <c r="K30" s="49"/>
      <c r="L30"/>
    </row>
    <row r="31" spans="1:14" ht="21" x14ac:dyDescent="0.4">
      <c r="A31" s="32" t="s">
        <v>53</v>
      </c>
      <c r="B31" s="32" t="s">
        <v>54</v>
      </c>
      <c r="C31" s="32" t="s">
        <v>55</v>
      </c>
      <c r="D31" s="33">
        <v>75</v>
      </c>
      <c r="E31" s="33"/>
      <c r="F31" s="104">
        <v>75</v>
      </c>
      <c r="G31" s="32" t="s">
        <v>33</v>
      </c>
      <c r="H31" s="32" t="s">
        <v>110</v>
      </c>
      <c r="I31" s="35" t="s">
        <v>35</v>
      </c>
      <c r="J31" s="32"/>
      <c r="K31" s="49"/>
      <c r="L31"/>
    </row>
    <row r="32" spans="1:14" ht="21" x14ac:dyDescent="0.4">
      <c r="A32" s="32" t="s">
        <v>30</v>
      </c>
      <c r="B32" s="32" t="s">
        <v>42</v>
      </c>
      <c r="C32" s="32" t="s">
        <v>114</v>
      </c>
      <c r="D32" s="33">
        <v>128.52000000000001</v>
      </c>
      <c r="E32" s="33"/>
      <c r="F32" s="104">
        <v>128.52000000000001</v>
      </c>
      <c r="G32" s="32" t="s">
        <v>33</v>
      </c>
      <c r="H32" s="32" t="s">
        <v>135</v>
      </c>
      <c r="I32" s="35" t="s">
        <v>35</v>
      </c>
      <c r="J32" s="32"/>
      <c r="K32" s="49"/>
      <c r="L32"/>
    </row>
    <row r="33" spans="1:12" ht="21" x14ac:dyDescent="0.4">
      <c r="A33" s="32" t="s">
        <v>30</v>
      </c>
      <c r="B33" s="32" t="s">
        <v>42</v>
      </c>
      <c r="C33" s="32" t="s">
        <v>119</v>
      </c>
      <c r="D33" s="33">
        <v>114.87</v>
      </c>
      <c r="E33" s="33"/>
      <c r="F33" s="104">
        <v>114.87</v>
      </c>
      <c r="G33" s="32" t="s">
        <v>33</v>
      </c>
      <c r="H33" s="32" t="s">
        <v>136</v>
      </c>
      <c r="I33" s="35" t="s">
        <v>35</v>
      </c>
      <c r="J33" s="32"/>
      <c r="K33" s="49"/>
      <c r="L33"/>
    </row>
    <row r="34" spans="1:12" ht="21" x14ac:dyDescent="0.4">
      <c r="A34" s="32" t="s">
        <v>30</v>
      </c>
      <c r="B34" s="32" t="s">
        <v>45</v>
      </c>
      <c r="C34" s="32" t="s">
        <v>121</v>
      </c>
      <c r="D34" s="33">
        <v>14.39</v>
      </c>
      <c r="E34" s="33"/>
      <c r="F34" s="104">
        <v>14.39</v>
      </c>
      <c r="G34" s="32" t="s">
        <v>33</v>
      </c>
      <c r="H34" s="32" t="s">
        <v>136</v>
      </c>
      <c r="I34" s="35" t="s">
        <v>35</v>
      </c>
      <c r="J34" s="32"/>
      <c r="K34" s="49"/>
      <c r="L34"/>
    </row>
    <row r="35" spans="1:12" ht="21" x14ac:dyDescent="0.4">
      <c r="A35" s="32" t="s">
        <v>30</v>
      </c>
      <c r="B35" s="32" t="s">
        <v>45</v>
      </c>
      <c r="C35" s="32" t="s">
        <v>122</v>
      </c>
      <c r="D35" s="33">
        <v>14.39</v>
      </c>
      <c r="E35" s="33"/>
      <c r="F35" s="104">
        <v>14.39</v>
      </c>
      <c r="G35" s="32" t="s">
        <v>33</v>
      </c>
      <c r="H35" s="32" t="s">
        <v>136</v>
      </c>
      <c r="I35" s="35" t="s">
        <v>35</v>
      </c>
      <c r="J35" s="32"/>
      <c r="K35" s="49"/>
      <c r="L35"/>
    </row>
    <row r="36" spans="1:12" ht="21" x14ac:dyDescent="0.4">
      <c r="A36" s="32" t="s">
        <v>30</v>
      </c>
      <c r="B36" s="32" t="s">
        <v>45</v>
      </c>
      <c r="C36" s="32" t="s">
        <v>123</v>
      </c>
      <c r="D36" s="33">
        <v>8.9499999999999993</v>
      </c>
      <c r="E36" s="33"/>
      <c r="F36" s="104">
        <v>8.9499999999999993</v>
      </c>
      <c r="G36" s="32" t="s">
        <v>33</v>
      </c>
      <c r="H36" s="32" t="s">
        <v>136</v>
      </c>
      <c r="I36" s="35" t="s">
        <v>35</v>
      </c>
      <c r="J36" s="32"/>
      <c r="K36" s="49"/>
      <c r="L36"/>
    </row>
    <row r="37" spans="1:12" ht="21" x14ac:dyDescent="0.4">
      <c r="A37" s="32" t="s">
        <v>56</v>
      </c>
      <c r="B37" s="32" t="s">
        <v>42</v>
      </c>
      <c r="C37" s="32" t="s">
        <v>57</v>
      </c>
      <c r="D37" s="33">
        <v>34.89</v>
      </c>
      <c r="E37" s="33"/>
      <c r="F37" s="104">
        <v>34.89</v>
      </c>
      <c r="G37" s="32" t="s">
        <v>33</v>
      </c>
      <c r="H37" s="32" t="s">
        <v>136</v>
      </c>
      <c r="I37" s="35" t="s">
        <v>35</v>
      </c>
      <c r="J37" s="32"/>
      <c r="K37" s="49"/>
      <c r="L37"/>
    </row>
    <row r="38" spans="1:12" ht="21" x14ac:dyDescent="0.4">
      <c r="A38" s="32" t="s">
        <v>30</v>
      </c>
      <c r="B38" s="32" t="s">
        <v>42</v>
      </c>
      <c r="C38" s="32" t="s">
        <v>120</v>
      </c>
      <c r="D38" s="33">
        <v>114.8</v>
      </c>
      <c r="E38" s="33"/>
      <c r="F38" s="104">
        <v>114.8</v>
      </c>
      <c r="G38" s="32" t="s">
        <v>33</v>
      </c>
      <c r="H38" s="32" t="s">
        <v>136</v>
      </c>
      <c r="I38" s="35" t="s">
        <v>35</v>
      </c>
      <c r="J38" s="32"/>
      <c r="K38" s="49"/>
      <c r="L38"/>
    </row>
    <row r="39" spans="1:12" ht="21" x14ac:dyDescent="0.4">
      <c r="A39" s="32" t="s">
        <v>30</v>
      </c>
      <c r="B39" s="32" t="s">
        <v>45</v>
      </c>
      <c r="C39" s="32" t="s">
        <v>124</v>
      </c>
      <c r="D39" s="33">
        <v>14.39</v>
      </c>
      <c r="E39" s="33"/>
      <c r="F39" s="104">
        <v>14.39</v>
      </c>
      <c r="G39" s="32" t="s">
        <v>33</v>
      </c>
      <c r="H39" s="32" t="s">
        <v>136</v>
      </c>
      <c r="I39" s="35" t="s">
        <v>35</v>
      </c>
      <c r="J39" s="32"/>
      <c r="K39" s="49"/>
      <c r="L39"/>
    </row>
    <row r="40" spans="1:12" ht="21" x14ac:dyDescent="0.4">
      <c r="A40" s="32" t="s">
        <v>30</v>
      </c>
      <c r="B40" s="32" t="s">
        <v>42</v>
      </c>
      <c r="C40" s="32" t="s">
        <v>127</v>
      </c>
      <c r="D40" s="33">
        <v>100.4</v>
      </c>
      <c r="E40" s="33"/>
      <c r="F40" s="104">
        <v>100.4</v>
      </c>
      <c r="G40" s="32" t="s">
        <v>33</v>
      </c>
      <c r="H40" s="32" t="s">
        <v>132</v>
      </c>
      <c r="I40" s="35" t="s">
        <v>35</v>
      </c>
      <c r="J40" s="32"/>
      <c r="K40" s="49"/>
      <c r="L40"/>
    </row>
    <row r="41" spans="1:12" ht="21" x14ac:dyDescent="0.4">
      <c r="A41" s="32" t="s">
        <v>30</v>
      </c>
      <c r="B41" s="32" t="s">
        <v>45</v>
      </c>
      <c r="C41" s="32" t="s">
        <v>125</v>
      </c>
      <c r="D41" s="33">
        <v>14.39</v>
      </c>
      <c r="E41" s="33"/>
      <c r="F41" s="104">
        <v>14.39</v>
      </c>
      <c r="G41" s="32" t="s">
        <v>33</v>
      </c>
      <c r="H41" s="32" t="s">
        <v>132</v>
      </c>
      <c r="I41" s="35" t="s">
        <v>35</v>
      </c>
      <c r="J41" s="32"/>
      <c r="K41" s="49"/>
      <c r="L41"/>
    </row>
    <row r="42" spans="1:12" ht="20.399999999999999" x14ac:dyDescent="0.35">
      <c r="A42" s="97" t="s">
        <v>126</v>
      </c>
      <c r="B42" s="97" t="s">
        <v>147</v>
      </c>
      <c r="C42" s="97" t="s">
        <v>131</v>
      </c>
      <c r="D42" s="98">
        <v>34</v>
      </c>
      <c r="E42" s="98"/>
      <c r="F42" s="98"/>
      <c r="G42" s="32" t="s">
        <v>33</v>
      </c>
      <c r="H42" s="32"/>
      <c r="I42" s="35"/>
      <c r="J42" s="32"/>
      <c r="K42" s="49"/>
      <c r="L42"/>
    </row>
    <row r="43" spans="1:12" ht="21" x14ac:dyDescent="0.4">
      <c r="A43" s="32" t="s">
        <v>30</v>
      </c>
      <c r="B43" s="32" t="s">
        <v>42</v>
      </c>
      <c r="C43" s="32" t="s">
        <v>128</v>
      </c>
      <c r="D43" s="33">
        <v>117.2</v>
      </c>
      <c r="E43" s="33"/>
      <c r="F43" s="104">
        <v>117.2</v>
      </c>
      <c r="G43" s="32" t="s">
        <v>33</v>
      </c>
      <c r="H43" s="32" t="s">
        <v>137</v>
      </c>
      <c r="I43" s="35"/>
      <c r="J43" s="32"/>
      <c r="K43" s="49"/>
      <c r="L43"/>
    </row>
    <row r="44" spans="1:12" ht="21" x14ac:dyDescent="0.4">
      <c r="A44" s="32" t="s">
        <v>30</v>
      </c>
      <c r="B44" s="32" t="s">
        <v>45</v>
      </c>
      <c r="C44" s="32" t="s">
        <v>129</v>
      </c>
      <c r="D44" s="33">
        <v>14.39</v>
      </c>
      <c r="E44" s="33"/>
      <c r="F44" s="104">
        <v>14.39</v>
      </c>
      <c r="G44" s="32" t="s">
        <v>33</v>
      </c>
      <c r="H44" s="32" t="s">
        <v>137</v>
      </c>
      <c r="I44" s="35"/>
      <c r="J44" s="32"/>
      <c r="K44" s="49"/>
      <c r="L44"/>
    </row>
    <row r="45" spans="1:12" ht="21" x14ac:dyDescent="0.4">
      <c r="A45" s="32" t="s">
        <v>30</v>
      </c>
      <c r="B45" s="32" t="s">
        <v>45</v>
      </c>
      <c r="C45" s="32" t="s">
        <v>130</v>
      </c>
      <c r="D45" s="33">
        <v>4.5999999999999996</v>
      </c>
      <c r="E45" s="33"/>
      <c r="F45" s="104">
        <v>4.5999999999999996</v>
      </c>
      <c r="G45" s="32" t="s">
        <v>33</v>
      </c>
      <c r="H45" s="32" t="s">
        <v>137</v>
      </c>
      <c r="I45" s="35"/>
      <c r="J45" s="32"/>
      <c r="K45" s="49"/>
      <c r="L45"/>
    </row>
    <row r="46" spans="1:12" ht="21" x14ac:dyDescent="0.4">
      <c r="A46" s="32" t="s">
        <v>133</v>
      </c>
      <c r="B46" s="32" t="s">
        <v>45</v>
      </c>
      <c r="C46" s="32" t="s">
        <v>111</v>
      </c>
      <c r="D46" s="33">
        <v>8.26</v>
      </c>
      <c r="E46" s="33"/>
      <c r="F46" s="104">
        <v>8.26</v>
      </c>
      <c r="G46" s="32" t="s">
        <v>33</v>
      </c>
      <c r="H46" s="32" t="s">
        <v>137</v>
      </c>
      <c r="I46" s="35"/>
      <c r="J46" s="32"/>
      <c r="K46" s="49"/>
      <c r="L46"/>
    </row>
    <row r="47" spans="1:12" ht="21" x14ac:dyDescent="0.4">
      <c r="A47" s="32" t="s">
        <v>30</v>
      </c>
      <c r="B47" s="32" t="s">
        <v>42</v>
      </c>
      <c r="C47" s="32" t="s">
        <v>134</v>
      </c>
      <c r="D47" s="33">
        <v>131.80000000000001</v>
      </c>
      <c r="E47" s="33"/>
      <c r="F47" s="104">
        <v>131.80000000000001</v>
      </c>
      <c r="G47" s="32" t="s">
        <v>33</v>
      </c>
      <c r="H47" s="103" t="s">
        <v>144</v>
      </c>
      <c r="I47" s="35"/>
      <c r="J47" s="32"/>
      <c r="K47" s="49"/>
      <c r="L47"/>
    </row>
    <row r="48" spans="1:12" ht="21" x14ac:dyDescent="0.4">
      <c r="A48" s="32" t="s">
        <v>30</v>
      </c>
      <c r="B48" s="32" t="s">
        <v>45</v>
      </c>
      <c r="C48" s="32" t="s">
        <v>145</v>
      </c>
      <c r="D48" s="33">
        <v>14.39</v>
      </c>
      <c r="E48" s="33"/>
      <c r="F48" s="104">
        <v>14.39</v>
      </c>
      <c r="G48" s="32" t="s">
        <v>33</v>
      </c>
      <c r="H48" s="103" t="s">
        <v>144</v>
      </c>
      <c r="I48" s="35"/>
      <c r="J48" s="32"/>
      <c r="K48" s="49"/>
      <c r="L48"/>
    </row>
    <row r="49" spans="1:12" ht="21" x14ac:dyDescent="0.4">
      <c r="A49" s="32" t="s">
        <v>30</v>
      </c>
      <c r="B49" s="32" t="s">
        <v>45</v>
      </c>
      <c r="C49" s="32" t="s">
        <v>142</v>
      </c>
      <c r="D49" s="33">
        <v>1</v>
      </c>
      <c r="E49" s="33"/>
      <c r="F49" s="104">
        <v>1</v>
      </c>
      <c r="G49" s="32" t="s">
        <v>33</v>
      </c>
      <c r="H49" s="103" t="s">
        <v>144</v>
      </c>
      <c r="I49" s="35"/>
      <c r="J49" s="32"/>
      <c r="K49" s="49"/>
      <c r="L49"/>
    </row>
    <row r="50" spans="1:12" ht="21" x14ac:dyDescent="0.4">
      <c r="A50" s="32" t="s">
        <v>30</v>
      </c>
      <c r="B50" s="32" t="s">
        <v>42</v>
      </c>
      <c r="C50" s="32" t="s">
        <v>134</v>
      </c>
      <c r="D50" s="33">
        <v>86</v>
      </c>
      <c r="E50" s="33"/>
      <c r="F50" s="104">
        <v>86</v>
      </c>
      <c r="G50" s="32" t="s">
        <v>33</v>
      </c>
      <c r="H50" s="120" t="s">
        <v>153</v>
      </c>
      <c r="I50" s="35"/>
      <c r="J50" s="32"/>
    </row>
    <row r="51" spans="1:12" ht="20.399999999999999" x14ac:dyDescent="0.35">
      <c r="A51" s="32" t="s">
        <v>30</v>
      </c>
      <c r="B51" s="32" t="s">
        <v>42</v>
      </c>
      <c r="C51" s="32" t="s">
        <v>134</v>
      </c>
      <c r="D51" s="107">
        <v>124.4</v>
      </c>
      <c r="E51" s="33"/>
      <c r="F51" s="33">
        <v>124.4</v>
      </c>
      <c r="G51" s="32" t="s">
        <v>33</v>
      </c>
      <c r="H51" s="120" t="s">
        <v>153</v>
      </c>
      <c r="I51" s="35"/>
      <c r="J51" s="32"/>
    </row>
    <row r="52" spans="1:12" ht="20.399999999999999" x14ac:dyDescent="0.35">
      <c r="A52" s="32" t="s">
        <v>30</v>
      </c>
      <c r="B52" s="32" t="s">
        <v>45</v>
      </c>
      <c r="C52" s="32" t="s">
        <v>141</v>
      </c>
      <c r="D52" s="33">
        <v>100</v>
      </c>
      <c r="E52" s="33"/>
      <c r="F52" s="33">
        <v>100</v>
      </c>
      <c r="G52" s="32" t="s">
        <v>33</v>
      </c>
      <c r="H52" s="120" t="s">
        <v>153</v>
      </c>
      <c r="I52" s="35"/>
      <c r="J52" s="32"/>
    </row>
    <row r="53" spans="1:12" ht="20.399999999999999" x14ac:dyDescent="0.35">
      <c r="A53" s="32" t="s">
        <v>30</v>
      </c>
      <c r="B53" s="32" t="s">
        <v>45</v>
      </c>
      <c r="C53" s="32" t="s">
        <v>142</v>
      </c>
      <c r="D53" s="33">
        <v>2.61</v>
      </c>
      <c r="E53" s="33"/>
      <c r="F53" s="33">
        <v>2.61</v>
      </c>
      <c r="G53" s="32" t="s">
        <v>33</v>
      </c>
      <c r="H53" s="120" t="s">
        <v>153</v>
      </c>
      <c r="I53" s="35"/>
      <c r="J53" s="32"/>
    </row>
    <row r="54" spans="1:12" ht="20.399999999999999" x14ac:dyDescent="0.35">
      <c r="A54" s="32" t="s">
        <v>30</v>
      </c>
      <c r="B54" s="32" t="s">
        <v>45</v>
      </c>
      <c r="C54" s="32" t="s">
        <v>143</v>
      </c>
      <c r="D54" s="33">
        <v>14.39</v>
      </c>
      <c r="E54" s="33"/>
      <c r="F54" s="33">
        <v>14.39</v>
      </c>
      <c r="G54" s="32" t="s">
        <v>33</v>
      </c>
      <c r="H54" s="120" t="s">
        <v>153</v>
      </c>
      <c r="I54" s="35"/>
      <c r="J54" s="32"/>
    </row>
    <row r="55" spans="1:12" ht="20.399999999999999" x14ac:dyDescent="0.35">
      <c r="A55" s="32" t="s">
        <v>30</v>
      </c>
      <c r="B55" s="32" t="s">
        <v>45</v>
      </c>
      <c r="C55" s="32" t="s">
        <v>146</v>
      </c>
      <c r="D55" s="33">
        <v>14.39</v>
      </c>
      <c r="E55" s="33"/>
      <c r="F55" s="33">
        <v>14.39</v>
      </c>
      <c r="G55" s="32" t="s">
        <v>33</v>
      </c>
      <c r="H55" s="120" t="s">
        <v>153</v>
      </c>
      <c r="I55" s="35"/>
      <c r="J55" s="32"/>
    </row>
    <row r="56" spans="1:12" ht="20.399999999999999" x14ac:dyDescent="0.35">
      <c r="A56" s="32" t="s">
        <v>39</v>
      </c>
      <c r="B56" s="32" t="s">
        <v>40</v>
      </c>
      <c r="C56" s="32" t="s">
        <v>138</v>
      </c>
      <c r="D56" s="33">
        <v>30</v>
      </c>
      <c r="E56" s="33"/>
      <c r="F56" s="33">
        <v>30</v>
      </c>
      <c r="G56" s="32" t="s">
        <v>33</v>
      </c>
      <c r="H56" s="120" t="s">
        <v>153</v>
      </c>
      <c r="I56" s="35"/>
      <c r="J56" s="32"/>
    </row>
    <row r="57" spans="1:12" ht="20.399999999999999" x14ac:dyDescent="0.35">
      <c r="A57" s="32" t="s">
        <v>139</v>
      </c>
      <c r="B57" s="32" t="s">
        <v>81</v>
      </c>
      <c r="C57" s="32" t="s">
        <v>140</v>
      </c>
      <c r="D57" s="33">
        <v>650</v>
      </c>
      <c r="E57" s="33">
        <v>130</v>
      </c>
      <c r="F57" s="33">
        <v>780</v>
      </c>
      <c r="G57" s="32" t="s">
        <v>33</v>
      </c>
      <c r="H57" s="120" t="s">
        <v>153</v>
      </c>
      <c r="I57" s="35"/>
      <c r="J57" s="32"/>
    </row>
    <row r="58" spans="1:12" ht="20.399999999999999" x14ac:dyDescent="0.35">
      <c r="A58" s="32" t="s">
        <v>56</v>
      </c>
      <c r="B58" s="32" t="s">
        <v>42</v>
      </c>
      <c r="C58" s="32" t="s">
        <v>57</v>
      </c>
      <c r="D58" s="33">
        <v>25.03</v>
      </c>
      <c r="E58" s="33"/>
      <c r="F58" s="33">
        <v>25.03</v>
      </c>
      <c r="G58" s="32" t="s">
        <v>33</v>
      </c>
      <c r="H58" s="120" t="s">
        <v>153</v>
      </c>
      <c r="I58" s="35"/>
      <c r="J58" s="32"/>
    </row>
    <row r="59" spans="1:12" ht="20.399999999999999" x14ac:dyDescent="0.35">
      <c r="A59" s="32"/>
      <c r="B59" s="32"/>
      <c r="C59" s="32"/>
      <c r="D59" s="33"/>
      <c r="E59" s="33"/>
      <c r="F59" s="33"/>
      <c r="G59" s="32"/>
      <c r="H59" s="32"/>
      <c r="I59" s="35"/>
      <c r="J59" s="32"/>
    </row>
    <row r="60" spans="1:12" ht="20.399999999999999" x14ac:dyDescent="0.35">
      <c r="A60" s="32"/>
      <c r="B60" s="32"/>
      <c r="C60" s="32"/>
      <c r="D60" s="33"/>
      <c r="E60" s="33"/>
      <c r="F60" s="33"/>
      <c r="G60" s="32"/>
      <c r="H60" s="32"/>
      <c r="I60" s="35"/>
      <c r="J60" s="32"/>
    </row>
    <row r="61" spans="1:12" ht="20.399999999999999" x14ac:dyDescent="0.35">
      <c r="A61" s="32"/>
      <c r="B61" s="32"/>
      <c r="C61" s="32"/>
      <c r="D61" s="33"/>
      <c r="E61" s="33"/>
      <c r="F61" s="33"/>
      <c r="G61" s="32"/>
      <c r="H61" s="32"/>
      <c r="I61" s="35"/>
      <c r="J61" s="32"/>
    </row>
    <row r="62" spans="1:12" ht="21" x14ac:dyDescent="0.4">
      <c r="A62" s="1"/>
      <c r="B62" s="1"/>
      <c r="C62" s="1"/>
      <c r="D62" s="108">
        <f>SUM(D18:D61)</f>
        <v>3118.0300000000011</v>
      </c>
      <c r="E62" s="108">
        <f>SUM(E18:E26)</f>
        <v>2.64</v>
      </c>
      <c r="F62" s="48">
        <f>SUM(F18:F61)</f>
        <v>3216.670000000001</v>
      </c>
      <c r="G62" s="48"/>
      <c r="H62" s="1"/>
      <c r="I62" s="1"/>
      <c r="J62" s="1"/>
    </row>
    <row r="65" spans="1:6" x14ac:dyDescent="0.3">
      <c r="A65" s="49"/>
    </row>
    <row r="66" spans="1:6" x14ac:dyDescent="0.3">
      <c r="A66" s="49"/>
      <c r="F66" s="115"/>
    </row>
    <row r="67" spans="1:6" x14ac:dyDescent="0.3">
      <c r="A67" s="49"/>
    </row>
    <row r="68" spans="1:6" x14ac:dyDescent="0.3">
      <c r="A68" s="49"/>
    </row>
    <row r="69" spans="1:6" x14ac:dyDescent="0.3">
      <c r="A69" s="49"/>
    </row>
    <row r="70" spans="1:6" x14ac:dyDescent="0.3">
      <c r="A70" s="49"/>
    </row>
    <row r="71" spans="1:6" x14ac:dyDescent="0.3">
      <c r="A71" s="49"/>
    </row>
    <row r="72" spans="1:6" x14ac:dyDescent="0.3">
      <c r="A72" s="49"/>
    </row>
    <row r="73" spans="1:6" x14ac:dyDescent="0.3">
      <c r="A73" s="49"/>
    </row>
    <row r="74" spans="1:6" x14ac:dyDescent="0.3">
      <c r="A74" s="49"/>
    </row>
  </sheetData>
  <mergeCells count="2">
    <mergeCell ref="A1:G1"/>
    <mergeCell ref="K3:L3"/>
  </mergeCells>
  <printOptions horizontalCentered="1" verticalCentered="1"/>
  <pageMargins left="0.31496062992125984" right="0.31496062992125984" top="0.74803149606299213" bottom="0.35433070866141736" header="0.31496062992125984" footer="0.11811023622047245"/>
  <pageSetup paperSize="9" scale="5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topLeftCell="D1" workbookViewId="0">
      <selection activeCell="E37" sqref="E37"/>
    </sheetView>
  </sheetViews>
  <sheetFormatPr defaultRowHeight="14.4" x14ac:dyDescent="0.3"/>
  <cols>
    <col min="1" max="1" width="71.109375" bestFit="1" customWidth="1"/>
    <col min="2" max="2" width="19.109375" bestFit="1" customWidth="1"/>
    <col min="3" max="3" width="64.33203125" bestFit="1" customWidth="1"/>
    <col min="4" max="4" width="86.44140625" bestFit="1" customWidth="1"/>
    <col min="5" max="5" width="19.109375" bestFit="1" customWidth="1"/>
    <col min="6" max="6" width="64.33203125" bestFit="1" customWidth="1"/>
    <col min="7" max="7" width="75" bestFit="1" customWidth="1"/>
    <col min="8" max="8" width="16.6640625" bestFit="1" customWidth="1"/>
    <col min="9" max="9" width="99" bestFit="1" customWidth="1"/>
  </cols>
  <sheetData>
    <row r="1" spans="1:9" ht="24.6" x14ac:dyDescent="0.4">
      <c r="A1" s="57" t="s">
        <v>104</v>
      </c>
      <c r="B1" s="96"/>
      <c r="C1" s="96"/>
      <c r="D1" s="57" t="s">
        <v>58</v>
      </c>
      <c r="E1" s="58"/>
      <c r="F1" s="59"/>
      <c r="G1" s="72" t="s">
        <v>93</v>
      </c>
      <c r="H1" s="73"/>
      <c r="I1" s="74"/>
    </row>
    <row r="2" spans="1:9" ht="24.6" x14ac:dyDescent="0.4">
      <c r="A2" s="60" t="s">
        <v>59</v>
      </c>
      <c r="B2" s="61">
        <v>1200</v>
      </c>
      <c r="C2" s="62" t="s">
        <v>107</v>
      </c>
      <c r="D2" s="60" t="s">
        <v>59</v>
      </c>
      <c r="E2" s="61">
        <v>1200</v>
      </c>
      <c r="F2" s="62"/>
      <c r="G2" s="75" t="s">
        <v>59</v>
      </c>
      <c r="H2" s="76">
        <v>2990.03</v>
      </c>
      <c r="I2" s="77" t="s">
        <v>94</v>
      </c>
    </row>
    <row r="3" spans="1:9" ht="24.6" x14ac:dyDescent="0.4">
      <c r="A3" s="63" t="s">
        <v>60</v>
      </c>
      <c r="B3" s="61">
        <v>2600</v>
      </c>
      <c r="C3" s="62"/>
      <c r="D3" s="63" t="s">
        <v>60</v>
      </c>
      <c r="E3" s="61">
        <v>2600</v>
      </c>
      <c r="F3" s="62" t="s">
        <v>61</v>
      </c>
      <c r="G3" s="78" t="s">
        <v>60</v>
      </c>
      <c r="H3" s="76">
        <v>2300</v>
      </c>
      <c r="I3" s="77"/>
    </row>
    <row r="4" spans="1:9" ht="24.6" x14ac:dyDescent="0.4">
      <c r="A4" s="63" t="s">
        <v>62</v>
      </c>
      <c r="B4" s="61">
        <v>0</v>
      </c>
      <c r="C4" s="62" t="s">
        <v>108</v>
      </c>
      <c r="D4" s="63" t="s">
        <v>62</v>
      </c>
      <c r="E4" s="61">
        <v>200</v>
      </c>
      <c r="F4" s="62" t="s">
        <v>63</v>
      </c>
      <c r="G4" s="78" t="s">
        <v>62</v>
      </c>
      <c r="H4" s="76">
        <v>0</v>
      </c>
      <c r="I4" s="77"/>
    </row>
    <row r="5" spans="1:9" ht="24.6" x14ac:dyDescent="0.4">
      <c r="A5" s="63" t="s">
        <v>64</v>
      </c>
      <c r="B5" s="61">
        <v>0</v>
      </c>
      <c r="C5" s="62" t="s">
        <v>109</v>
      </c>
      <c r="D5" s="63" t="s">
        <v>64</v>
      </c>
      <c r="E5" s="61">
        <v>136</v>
      </c>
      <c r="F5" s="62" t="s">
        <v>65</v>
      </c>
      <c r="G5" s="78" t="s">
        <v>64</v>
      </c>
      <c r="H5" s="76">
        <v>0</v>
      </c>
      <c r="I5" s="77"/>
    </row>
    <row r="6" spans="1:9" ht="24.6" x14ac:dyDescent="0.4">
      <c r="A6" s="63" t="s">
        <v>66</v>
      </c>
      <c r="B6" s="61">
        <f>SUM(B2:B5)</f>
        <v>3800</v>
      </c>
      <c r="C6" s="62"/>
      <c r="D6" s="63" t="s">
        <v>66</v>
      </c>
      <c r="E6" s="61">
        <f>SUM(E2:E5)</f>
        <v>4136</v>
      </c>
      <c r="F6" s="62"/>
      <c r="G6" s="78" t="s">
        <v>66</v>
      </c>
      <c r="H6" s="76">
        <f>SUM(H2:H5)</f>
        <v>5290.0300000000007</v>
      </c>
      <c r="I6" s="77"/>
    </row>
    <row r="7" spans="1:9" ht="24.6" x14ac:dyDescent="0.4">
      <c r="A7" s="63"/>
      <c r="B7" s="64"/>
      <c r="C7" s="62"/>
      <c r="D7" s="63"/>
      <c r="E7" s="64"/>
      <c r="F7" s="62"/>
      <c r="G7" s="78"/>
      <c r="H7" s="79"/>
      <c r="I7" s="77"/>
    </row>
    <row r="8" spans="1:9" ht="24.6" x14ac:dyDescent="0.4">
      <c r="A8" s="60" t="s">
        <v>67</v>
      </c>
      <c r="B8" s="65"/>
      <c r="C8" s="62"/>
      <c r="D8" s="60" t="s">
        <v>67</v>
      </c>
      <c r="E8" s="65"/>
      <c r="F8" s="62"/>
      <c r="G8" s="75" t="s">
        <v>67</v>
      </c>
      <c r="H8" s="80"/>
      <c r="I8" s="77"/>
    </row>
    <row r="9" spans="1:9" ht="24.6" x14ac:dyDescent="0.4">
      <c r="A9" s="63" t="s">
        <v>68</v>
      </c>
      <c r="B9" s="61">
        <v>1400</v>
      </c>
      <c r="C9" s="62" t="s">
        <v>69</v>
      </c>
      <c r="D9" s="63" t="s">
        <v>68</v>
      </c>
      <c r="E9" s="61">
        <v>1400</v>
      </c>
      <c r="F9" s="62" t="s">
        <v>69</v>
      </c>
      <c r="G9" s="78" t="s">
        <v>68</v>
      </c>
      <c r="H9" s="76">
        <v>1326</v>
      </c>
      <c r="I9" s="77" t="s">
        <v>69</v>
      </c>
    </row>
    <row r="10" spans="1:9" ht="24.6" x14ac:dyDescent="0.4">
      <c r="A10" s="63" t="s">
        <v>70</v>
      </c>
      <c r="B10" s="65">
        <v>0</v>
      </c>
      <c r="C10" s="62" t="s">
        <v>71</v>
      </c>
      <c r="D10" s="63" t="s">
        <v>70</v>
      </c>
      <c r="E10" s="65">
        <v>0</v>
      </c>
      <c r="F10" s="62" t="s">
        <v>71</v>
      </c>
      <c r="G10" s="78" t="s">
        <v>70</v>
      </c>
      <c r="H10" s="80">
        <v>0</v>
      </c>
      <c r="I10" s="77" t="s">
        <v>95</v>
      </c>
    </row>
    <row r="11" spans="1:9" ht="24.6" x14ac:dyDescent="0.4">
      <c r="A11" s="63" t="s">
        <v>72</v>
      </c>
      <c r="B11" s="61">
        <v>100</v>
      </c>
      <c r="C11" s="62" t="s">
        <v>73</v>
      </c>
      <c r="D11" s="63" t="s">
        <v>72</v>
      </c>
      <c r="E11" s="61">
        <v>100</v>
      </c>
      <c r="F11" s="62" t="s">
        <v>73</v>
      </c>
      <c r="G11" s="78" t="s">
        <v>72</v>
      </c>
      <c r="H11" s="76">
        <v>100</v>
      </c>
      <c r="I11" s="77"/>
    </row>
    <row r="12" spans="1:9" ht="24.6" x14ac:dyDescent="0.4">
      <c r="A12" s="63" t="s">
        <v>74</v>
      </c>
      <c r="B12" s="61">
        <v>60</v>
      </c>
      <c r="C12" s="62"/>
      <c r="D12" s="63" t="s">
        <v>74</v>
      </c>
      <c r="E12" s="61">
        <v>60</v>
      </c>
      <c r="F12" s="62"/>
      <c r="G12" s="78" t="s">
        <v>74</v>
      </c>
      <c r="H12" s="76">
        <v>60</v>
      </c>
      <c r="I12" s="77"/>
    </row>
    <row r="13" spans="1:9" ht="24.6" x14ac:dyDescent="0.4">
      <c r="A13" s="63" t="s">
        <v>45</v>
      </c>
      <c r="B13" s="61">
        <v>160</v>
      </c>
      <c r="C13" s="62" t="s">
        <v>75</v>
      </c>
      <c r="D13" s="63" t="s">
        <v>45</v>
      </c>
      <c r="E13" s="61">
        <v>160</v>
      </c>
      <c r="F13" s="62" t="s">
        <v>75</v>
      </c>
      <c r="G13" s="78" t="s">
        <v>76</v>
      </c>
      <c r="H13" s="76">
        <v>60</v>
      </c>
      <c r="I13" s="77"/>
    </row>
    <row r="14" spans="1:9" ht="24.6" x14ac:dyDescent="0.4">
      <c r="A14" s="63" t="s">
        <v>76</v>
      </c>
      <c r="B14" s="61">
        <v>85</v>
      </c>
      <c r="C14" s="62"/>
      <c r="D14" s="63" t="s">
        <v>76</v>
      </c>
      <c r="E14" s="61">
        <v>85</v>
      </c>
      <c r="F14" s="62"/>
      <c r="G14" s="78" t="s">
        <v>77</v>
      </c>
      <c r="H14" s="76">
        <v>150</v>
      </c>
      <c r="I14" s="81" t="s">
        <v>96</v>
      </c>
    </row>
    <row r="15" spans="1:9" ht="24.6" x14ac:dyDescent="0.4">
      <c r="A15" s="63" t="s">
        <v>77</v>
      </c>
      <c r="B15" s="61">
        <v>0</v>
      </c>
      <c r="C15" s="66"/>
      <c r="D15" s="63" t="s">
        <v>77</v>
      </c>
      <c r="E15" s="61">
        <v>0</v>
      </c>
      <c r="F15" s="66"/>
      <c r="G15" s="78" t="s">
        <v>78</v>
      </c>
      <c r="H15" s="76">
        <v>50</v>
      </c>
      <c r="I15" s="77" t="s">
        <v>79</v>
      </c>
    </row>
    <row r="16" spans="1:9" ht="24.6" x14ac:dyDescent="0.4">
      <c r="A16" s="63" t="s">
        <v>78</v>
      </c>
      <c r="B16" s="61">
        <v>50</v>
      </c>
      <c r="C16" s="62" t="s">
        <v>79</v>
      </c>
      <c r="D16" s="63" t="s">
        <v>78</v>
      </c>
      <c r="E16" s="61">
        <v>50</v>
      </c>
      <c r="F16" s="62" t="s">
        <v>79</v>
      </c>
      <c r="G16" s="78" t="s">
        <v>48</v>
      </c>
      <c r="H16" s="76">
        <v>300</v>
      </c>
      <c r="I16" s="77"/>
    </row>
    <row r="17" spans="1:9" ht="24.6" x14ac:dyDescent="0.4">
      <c r="A17" s="63" t="s">
        <v>48</v>
      </c>
      <c r="B17" s="61">
        <v>310</v>
      </c>
      <c r="C17" s="62"/>
      <c r="D17" s="63" t="s">
        <v>48</v>
      </c>
      <c r="E17" s="61">
        <v>310</v>
      </c>
      <c r="F17" s="62"/>
      <c r="G17" s="78" t="s">
        <v>31</v>
      </c>
      <c r="H17" s="76">
        <v>150</v>
      </c>
      <c r="I17" s="77"/>
    </row>
    <row r="18" spans="1:9" ht="24.6" x14ac:dyDescent="0.4">
      <c r="A18" s="63" t="s">
        <v>31</v>
      </c>
      <c r="B18" s="61">
        <v>200</v>
      </c>
      <c r="C18" s="62" t="s">
        <v>80</v>
      </c>
      <c r="D18" s="63" t="s">
        <v>31</v>
      </c>
      <c r="E18" s="61">
        <v>200</v>
      </c>
      <c r="F18" s="62" t="s">
        <v>80</v>
      </c>
      <c r="G18" s="78" t="s">
        <v>81</v>
      </c>
      <c r="H18" s="76">
        <v>0</v>
      </c>
      <c r="I18" s="77"/>
    </row>
    <row r="19" spans="1:9" ht="24.6" x14ac:dyDescent="0.4">
      <c r="A19" s="63" t="s">
        <v>81</v>
      </c>
      <c r="B19" s="61">
        <v>0</v>
      </c>
      <c r="C19" s="62"/>
      <c r="D19" s="63" t="s">
        <v>81</v>
      </c>
      <c r="E19" s="65">
        <v>0</v>
      </c>
      <c r="F19" s="62" t="s">
        <v>154</v>
      </c>
      <c r="G19" s="78" t="s">
        <v>82</v>
      </c>
      <c r="H19" s="80">
        <v>0</v>
      </c>
      <c r="I19" s="77" t="s">
        <v>97</v>
      </c>
    </row>
    <row r="20" spans="1:9" ht="24.6" x14ac:dyDescent="0.4">
      <c r="A20" s="63" t="s">
        <v>82</v>
      </c>
      <c r="B20" s="67" t="s">
        <v>83</v>
      </c>
      <c r="C20" s="62" t="s">
        <v>84</v>
      </c>
      <c r="D20" s="63" t="s">
        <v>82</v>
      </c>
      <c r="E20" s="67" t="s">
        <v>83</v>
      </c>
      <c r="F20" s="62" t="s">
        <v>84</v>
      </c>
      <c r="G20" s="78" t="s">
        <v>98</v>
      </c>
      <c r="H20" s="76">
        <v>100</v>
      </c>
      <c r="I20" s="77"/>
    </row>
    <row r="21" spans="1:9" ht="24.6" x14ac:dyDescent="0.4">
      <c r="A21" s="63" t="s">
        <v>85</v>
      </c>
      <c r="B21" s="61">
        <v>45</v>
      </c>
      <c r="C21" s="62"/>
      <c r="D21" s="63" t="s">
        <v>85</v>
      </c>
      <c r="E21" s="61">
        <v>45</v>
      </c>
      <c r="F21" s="62"/>
      <c r="G21" s="78" t="s">
        <v>85</v>
      </c>
      <c r="H21" s="76">
        <v>90</v>
      </c>
      <c r="I21" s="77"/>
    </row>
    <row r="22" spans="1:9" ht="24.6" x14ac:dyDescent="0.4">
      <c r="A22" s="63" t="s">
        <v>86</v>
      </c>
      <c r="B22" s="61">
        <v>30</v>
      </c>
      <c r="C22" s="62"/>
      <c r="D22" s="63" t="s">
        <v>86</v>
      </c>
      <c r="E22" s="61">
        <v>30</v>
      </c>
      <c r="F22" s="62"/>
      <c r="G22" s="78" t="s">
        <v>86</v>
      </c>
      <c r="H22" s="76">
        <v>30</v>
      </c>
      <c r="I22" s="77"/>
    </row>
    <row r="23" spans="1:9" ht="24.6" x14ac:dyDescent="0.4">
      <c r="A23" s="63" t="s">
        <v>87</v>
      </c>
      <c r="B23" s="61">
        <v>65</v>
      </c>
      <c r="C23" s="62"/>
      <c r="D23" s="63" t="s">
        <v>87</v>
      </c>
      <c r="E23" s="61">
        <v>65</v>
      </c>
      <c r="F23" s="62"/>
      <c r="G23" s="78" t="s">
        <v>87</v>
      </c>
      <c r="H23" s="76">
        <v>60</v>
      </c>
      <c r="I23" s="77"/>
    </row>
    <row r="24" spans="1:9" ht="24.6" x14ac:dyDescent="0.4">
      <c r="A24" s="63" t="s">
        <v>88</v>
      </c>
      <c r="B24" s="61"/>
      <c r="C24" s="62"/>
      <c r="D24" s="63" t="s">
        <v>88</v>
      </c>
      <c r="E24" s="61">
        <v>250</v>
      </c>
      <c r="F24" s="62" t="s">
        <v>89</v>
      </c>
      <c r="G24" s="78" t="s">
        <v>88</v>
      </c>
      <c r="H24" s="76">
        <v>650</v>
      </c>
      <c r="I24" s="77"/>
    </row>
    <row r="25" spans="1:9" ht="24.6" x14ac:dyDescent="0.4">
      <c r="A25" s="63" t="s">
        <v>106</v>
      </c>
      <c r="B25" s="61">
        <v>200</v>
      </c>
      <c r="C25" s="62" t="s">
        <v>105</v>
      </c>
      <c r="D25" s="63" t="s">
        <v>90</v>
      </c>
      <c r="E25" s="61">
        <v>200</v>
      </c>
      <c r="F25" s="62" t="s">
        <v>91</v>
      </c>
      <c r="G25" s="78" t="s">
        <v>90</v>
      </c>
      <c r="H25" s="76">
        <v>100</v>
      </c>
      <c r="I25" s="77" t="s">
        <v>91</v>
      </c>
    </row>
    <row r="26" spans="1:9" ht="24.6" x14ac:dyDescent="0.4">
      <c r="A26" s="68" t="s">
        <v>92</v>
      </c>
      <c r="B26" s="61">
        <f>SUM(B9:B25)</f>
        <v>2705</v>
      </c>
      <c r="C26" s="62"/>
      <c r="D26" s="68" t="s">
        <v>92</v>
      </c>
      <c r="E26" s="61">
        <f>SUM(E9:E25)</f>
        <v>2955</v>
      </c>
      <c r="F26" s="62"/>
      <c r="G26" s="82" t="s">
        <v>92</v>
      </c>
      <c r="H26" s="76">
        <f>SUM(H9:H25)</f>
        <v>3226</v>
      </c>
      <c r="I26" s="77"/>
    </row>
    <row r="27" spans="1:9" ht="24.6" x14ac:dyDescent="0.4">
      <c r="A27" s="63"/>
      <c r="B27" s="63"/>
      <c r="C27" s="62"/>
      <c r="D27" s="63"/>
      <c r="E27" s="63"/>
      <c r="F27" s="62"/>
      <c r="G27" s="78"/>
      <c r="H27" s="78"/>
      <c r="I27" s="77"/>
    </row>
    <row r="28" spans="1:9" ht="24.6" x14ac:dyDescent="0.4">
      <c r="A28" s="69" t="s">
        <v>44</v>
      </c>
      <c r="B28" s="61">
        <f>SUM(B6-B26)</f>
        <v>1095</v>
      </c>
      <c r="C28" s="62"/>
      <c r="D28" s="69" t="s">
        <v>44</v>
      </c>
      <c r="E28" s="61">
        <f>SUM(E6-E26)</f>
        <v>1181</v>
      </c>
      <c r="F28" s="62"/>
      <c r="G28" s="83" t="s">
        <v>44</v>
      </c>
      <c r="H28" s="76">
        <f>SUM(H6-H26)</f>
        <v>2064.0300000000007</v>
      </c>
      <c r="I28" s="77" t="s">
        <v>99</v>
      </c>
    </row>
    <row r="29" spans="1:9" ht="23.4" x14ac:dyDescent="0.45">
      <c r="F29" s="70"/>
      <c r="G29" s="84"/>
      <c r="H29" s="84"/>
      <c r="I29" s="85" t="s">
        <v>100</v>
      </c>
    </row>
    <row r="30" spans="1:9" ht="25.8" x14ac:dyDescent="0.5">
      <c r="D30" s="71"/>
      <c r="E30" s="71"/>
      <c r="F30" s="70"/>
      <c r="G30" s="84"/>
      <c r="H30" s="84"/>
      <c r="I30" s="85"/>
    </row>
    <row r="31" spans="1:9" ht="25.8" x14ac:dyDescent="0.5">
      <c r="D31" s="125"/>
      <c r="E31" s="125"/>
      <c r="F31" s="125"/>
      <c r="G31" s="86" t="s">
        <v>101</v>
      </c>
      <c r="H31" s="87">
        <v>4649.76</v>
      </c>
      <c r="I31" s="32"/>
    </row>
    <row r="32" spans="1:9" ht="24.6" x14ac:dyDescent="0.4">
      <c r="D32" s="88" t="s">
        <v>101</v>
      </c>
      <c r="E32" s="89">
        <v>4656</v>
      </c>
      <c r="F32" s="90"/>
      <c r="G32" s="82"/>
      <c r="H32" s="91">
        <v>929.95</v>
      </c>
      <c r="I32" s="32" t="s">
        <v>102</v>
      </c>
    </row>
    <row r="33" spans="4:9" ht="24.6" x14ac:dyDescent="0.4">
      <c r="D33" s="68"/>
      <c r="E33" s="92">
        <v>929.95</v>
      </c>
      <c r="F33" s="90" t="s">
        <v>155</v>
      </c>
      <c r="G33" s="82"/>
      <c r="H33" s="91"/>
      <c r="I33" s="32" t="s">
        <v>103</v>
      </c>
    </row>
    <row r="34" spans="4:9" ht="24.6" x14ac:dyDescent="0.4">
      <c r="D34" s="68"/>
      <c r="E34" s="92">
        <v>3000</v>
      </c>
      <c r="F34" s="70" t="s">
        <v>156</v>
      </c>
      <c r="G34" s="82" t="s">
        <v>44</v>
      </c>
      <c r="H34" s="87">
        <f>SUM(H31-H32)</f>
        <v>3719.8100000000004</v>
      </c>
      <c r="I34" s="32"/>
    </row>
    <row r="35" spans="4:9" ht="24.6" x14ac:dyDescent="0.4">
      <c r="D35" s="68"/>
      <c r="E35" s="92"/>
      <c r="F35" s="90"/>
      <c r="G35" s="82"/>
      <c r="H35" s="87"/>
      <c r="I35" s="32"/>
    </row>
    <row r="36" spans="4:9" ht="24.6" x14ac:dyDescent="0.4">
      <c r="D36" s="68" t="s">
        <v>44</v>
      </c>
      <c r="E36" s="93">
        <f>SUM(E32-E33-E34)</f>
        <v>726.05000000000018</v>
      </c>
      <c r="F36" s="94"/>
      <c r="G36" s="95"/>
      <c r="H36" s="95"/>
      <c r="I36" s="85"/>
    </row>
  </sheetData>
  <mergeCells count="1">
    <mergeCell ref="D31:F31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 20 - Mar 21</vt:lpstr>
      <vt:lpstr>Budgets for Precept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</dc:creator>
  <cp:lastModifiedBy>Fi</cp:lastModifiedBy>
  <cp:lastPrinted>2020-10-28T17:02:24Z</cp:lastPrinted>
  <dcterms:created xsi:type="dcterms:W3CDTF">2020-07-21T13:41:42Z</dcterms:created>
  <dcterms:modified xsi:type="dcterms:W3CDTF">2022-05-11T12:37:09Z</dcterms:modified>
</cp:coreProperties>
</file>